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7" sheetId="1" r:id="rId1"/>
  </sheets>
  <definedNames>
    <definedName name="_xlnm._FilterDatabase" localSheetId="0" hidden="1">'Cuadro 27'!#REF!</definedName>
    <definedName name="_xlnm.Print_Area" localSheetId="0">'Cuadro 27'!$A$1:$H$556</definedName>
    <definedName name="_xlnm.Print_Titles" localSheetId="0">'Cuadro 27'!$1:$3</definedName>
  </definedNames>
  <calcPr calcId="152511"/>
</workbook>
</file>

<file path=xl/calcChain.xml><?xml version="1.0" encoding="utf-8"?>
<calcChain xmlns="http://schemas.openxmlformats.org/spreadsheetml/2006/main">
  <c r="C552" i="1" l="1"/>
  <c r="D552" i="1"/>
  <c r="E552" i="1"/>
  <c r="F552" i="1"/>
  <c r="G552" i="1"/>
  <c r="H552" i="1"/>
  <c r="B552" i="1"/>
  <c r="C547" i="1"/>
  <c r="D547" i="1"/>
  <c r="E547" i="1"/>
  <c r="F547" i="1"/>
  <c r="G547" i="1"/>
  <c r="H547" i="1"/>
  <c r="B547" i="1"/>
  <c r="C543" i="1"/>
  <c r="D543" i="1"/>
  <c r="E543" i="1"/>
  <c r="F543" i="1"/>
  <c r="G543" i="1"/>
  <c r="H543" i="1"/>
  <c r="B543" i="1"/>
  <c r="C540" i="1"/>
  <c r="D540" i="1"/>
  <c r="E540" i="1"/>
  <c r="F540" i="1"/>
  <c r="G540" i="1"/>
  <c r="H540" i="1"/>
  <c r="B540" i="1"/>
  <c r="C536" i="1"/>
  <c r="B536" i="1"/>
  <c r="D536" i="1"/>
  <c r="E536" i="1"/>
  <c r="F536" i="1"/>
  <c r="G536" i="1"/>
  <c r="H536" i="1"/>
  <c r="C531" i="1"/>
  <c r="D531" i="1"/>
  <c r="E531" i="1"/>
  <c r="F531" i="1"/>
  <c r="G531" i="1"/>
  <c r="H531" i="1"/>
  <c r="B531" i="1"/>
  <c r="C527" i="1"/>
  <c r="D527" i="1"/>
  <c r="E527" i="1"/>
  <c r="F527" i="1"/>
  <c r="G527" i="1"/>
  <c r="H527" i="1"/>
  <c r="B527" i="1"/>
  <c r="C523" i="1"/>
  <c r="D523" i="1"/>
  <c r="E523" i="1"/>
  <c r="F523" i="1"/>
  <c r="G523" i="1"/>
  <c r="H523" i="1"/>
  <c r="B523" i="1"/>
  <c r="B517" i="1" s="1"/>
  <c r="C518" i="1"/>
  <c r="C517" i="1" s="1"/>
  <c r="D518" i="1"/>
  <c r="E518" i="1"/>
  <c r="F518" i="1"/>
  <c r="G518" i="1"/>
  <c r="G517" i="1" s="1"/>
  <c r="H518" i="1"/>
  <c r="B518" i="1"/>
  <c r="C515" i="1"/>
  <c r="D515" i="1"/>
  <c r="D514" i="1" s="1"/>
  <c r="E515" i="1"/>
  <c r="E514" i="1" s="1"/>
  <c r="F515" i="1"/>
  <c r="F514" i="1" s="1"/>
  <c r="G515" i="1"/>
  <c r="H515" i="1"/>
  <c r="H514" i="1" s="1"/>
  <c r="B515" i="1"/>
  <c r="C514" i="1"/>
  <c r="G514" i="1"/>
  <c r="B514" i="1"/>
  <c r="C511" i="1"/>
  <c r="C510" i="1" s="1"/>
  <c r="D511" i="1"/>
  <c r="E511" i="1"/>
  <c r="E510" i="1" s="1"/>
  <c r="F511" i="1"/>
  <c r="F510" i="1" s="1"/>
  <c r="G511" i="1"/>
  <c r="G510" i="1" s="1"/>
  <c r="H511" i="1"/>
  <c r="B511" i="1"/>
  <c r="D510" i="1"/>
  <c r="H510" i="1"/>
  <c r="B510" i="1"/>
  <c r="C505" i="1"/>
  <c r="D505" i="1"/>
  <c r="E505" i="1"/>
  <c r="F505" i="1"/>
  <c r="G505" i="1"/>
  <c r="H505" i="1"/>
  <c r="B505" i="1"/>
  <c r="C500" i="1"/>
  <c r="D500" i="1"/>
  <c r="E500" i="1"/>
  <c r="F500" i="1"/>
  <c r="G500" i="1"/>
  <c r="H500" i="1"/>
  <c r="B500" i="1"/>
  <c r="C485" i="1"/>
  <c r="D485" i="1"/>
  <c r="E485" i="1"/>
  <c r="F485" i="1"/>
  <c r="G485" i="1"/>
  <c r="H485" i="1"/>
  <c r="B485" i="1"/>
  <c r="C479" i="1"/>
  <c r="D479" i="1"/>
  <c r="E479" i="1"/>
  <c r="F479" i="1"/>
  <c r="G479" i="1"/>
  <c r="H479" i="1"/>
  <c r="B479" i="1"/>
  <c r="C475" i="1"/>
  <c r="D475" i="1"/>
  <c r="E475" i="1"/>
  <c r="F475" i="1"/>
  <c r="G475" i="1"/>
  <c r="H475" i="1"/>
  <c r="B475" i="1"/>
  <c r="C471" i="1"/>
  <c r="D471" i="1"/>
  <c r="E471" i="1"/>
  <c r="F471" i="1"/>
  <c r="G471" i="1"/>
  <c r="H471" i="1"/>
  <c r="B471" i="1"/>
  <c r="C461" i="1"/>
  <c r="D461" i="1"/>
  <c r="E461" i="1"/>
  <c r="F461" i="1"/>
  <c r="G461" i="1"/>
  <c r="H461" i="1"/>
  <c r="B461" i="1"/>
  <c r="C454" i="1"/>
  <c r="D454" i="1"/>
  <c r="E454" i="1"/>
  <c r="F454" i="1"/>
  <c r="G454" i="1"/>
  <c r="H454" i="1"/>
  <c r="B454" i="1"/>
  <c r="C447" i="1"/>
  <c r="D447" i="1"/>
  <c r="E447" i="1"/>
  <c r="F447" i="1"/>
  <c r="G447" i="1"/>
  <c r="H447" i="1"/>
  <c r="B447" i="1"/>
  <c r="B438" i="1"/>
  <c r="B432" i="1" s="1"/>
  <c r="H438" i="1"/>
  <c r="C438" i="1"/>
  <c r="C432" i="1" s="1"/>
  <c r="D438" i="1"/>
  <c r="E438" i="1"/>
  <c r="F438" i="1"/>
  <c r="G438" i="1"/>
  <c r="G432" i="1" s="1"/>
  <c r="C433" i="1"/>
  <c r="D433" i="1"/>
  <c r="E433" i="1"/>
  <c r="F433" i="1"/>
  <c r="G433" i="1"/>
  <c r="H433" i="1"/>
  <c r="B433" i="1"/>
  <c r="C423" i="1"/>
  <c r="D423" i="1"/>
  <c r="E423" i="1"/>
  <c r="F423" i="1"/>
  <c r="G423" i="1"/>
  <c r="H423" i="1"/>
  <c r="B423" i="1"/>
  <c r="C405" i="1"/>
  <c r="D405" i="1"/>
  <c r="E405" i="1"/>
  <c r="F405" i="1"/>
  <c r="G405" i="1"/>
  <c r="H405" i="1"/>
  <c r="B405" i="1"/>
  <c r="C395" i="1"/>
  <c r="D395" i="1"/>
  <c r="E395" i="1"/>
  <c r="F395" i="1"/>
  <c r="G395" i="1"/>
  <c r="H395" i="1"/>
  <c r="B395" i="1"/>
  <c r="C381" i="1"/>
  <c r="D381" i="1"/>
  <c r="E381" i="1"/>
  <c r="F381" i="1"/>
  <c r="G381" i="1"/>
  <c r="H381" i="1"/>
  <c r="B381" i="1"/>
  <c r="C371" i="1"/>
  <c r="D371" i="1"/>
  <c r="E371" i="1"/>
  <c r="F371" i="1"/>
  <c r="G371" i="1"/>
  <c r="H371" i="1"/>
  <c r="B371" i="1"/>
  <c r="C370" i="1"/>
  <c r="G370" i="1"/>
  <c r="C362" i="1"/>
  <c r="D362" i="1"/>
  <c r="E362" i="1"/>
  <c r="F362" i="1"/>
  <c r="G362" i="1"/>
  <c r="H362" i="1"/>
  <c r="B362" i="1"/>
  <c r="C346" i="1"/>
  <c r="D346" i="1"/>
  <c r="E346" i="1"/>
  <c r="F346" i="1"/>
  <c r="G346" i="1"/>
  <c r="H346" i="1"/>
  <c r="B346" i="1"/>
  <c r="C343" i="1"/>
  <c r="D343" i="1"/>
  <c r="E343" i="1"/>
  <c r="F343" i="1"/>
  <c r="G343" i="1"/>
  <c r="H343" i="1"/>
  <c r="B343" i="1"/>
  <c r="C336" i="1"/>
  <c r="D336" i="1"/>
  <c r="E336" i="1"/>
  <c r="F336" i="1"/>
  <c r="G336" i="1"/>
  <c r="H336" i="1"/>
  <c r="B336" i="1"/>
  <c r="B335" i="1"/>
  <c r="H326" i="1"/>
  <c r="C326" i="1"/>
  <c r="D326" i="1"/>
  <c r="E326" i="1"/>
  <c r="F326" i="1"/>
  <c r="G326" i="1"/>
  <c r="B326" i="1"/>
  <c r="C320" i="1"/>
  <c r="D320" i="1"/>
  <c r="E320" i="1"/>
  <c r="F320" i="1"/>
  <c r="G320" i="1"/>
  <c r="H320" i="1"/>
  <c r="B320" i="1"/>
  <c r="H316" i="1"/>
  <c r="C316" i="1"/>
  <c r="D316" i="1"/>
  <c r="E316" i="1"/>
  <c r="F316" i="1"/>
  <c r="G316" i="1"/>
  <c r="B316" i="1"/>
  <c r="C306" i="1"/>
  <c r="D306" i="1"/>
  <c r="E306" i="1"/>
  <c r="F306" i="1"/>
  <c r="G306" i="1"/>
  <c r="H306" i="1"/>
  <c r="B306" i="1"/>
  <c r="H290" i="1"/>
  <c r="C290" i="1"/>
  <c r="D290" i="1"/>
  <c r="E290" i="1"/>
  <c r="F290" i="1"/>
  <c r="G290" i="1"/>
  <c r="B290" i="1"/>
  <c r="C273" i="1"/>
  <c r="D273" i="1"/>
  <c r="E273" i="1"/>
  <c r="F273" i="1"/>
  <c r="G273" i="1"/>
  <c r="H273" i="1"/>
  <c r="B273" i="1"/>
  <c r="H267" i="1"/>
  <c r="C267" i="1"/>
  <c r="D267" i="1"/>
  <c r="E267" i="1"/>
  <c r="F267" i="1"/>
  <c r="G267" i="1"/>
  <c r="B267" i="1"/>
  <c r="B266" i="1"/>
  <c r="C266" i="1"/>
  <c r="G266" i="1"/>
  <c r="H261" i="1"/>
  <c r="C261" i="1"/>
  <c r="D261" i="1"/>
  <c r="E261" i="1"/>
  <c r="F261" i="1"/>
  <c r="G261" i="1"/>
  <c r="B261" i="1"/>
  <c r="C253" i="1"/>
  <c r="D253" i="1"/>
  <c r="E253" i="1"/>
  <c r="F253" i="1"/>
  <c r="G253" i="1"/>
  <c r="H253" i="1"/>
  <c r="B253" i="1"/>
  <c r="H245" i="1"/>
  <c r="C245" i="1"/>
  <c r="D245" i="1"/>
  <c r="E245" i="1"/>
  <c r="F245" i="1"/>
  <c r="G245" i="1"/>
  <c r="B245" i="1"/>
  <c r="H238" i="1"/>
  <c r="B238" i="1"/>
  <c r="C238" i="1"/>
  <c r="D238" i="1"/>
  <c r="E238" i="1"/>
  <c r="F238" i="1"/>
  <c r="G238" i="1"/>
  <c r="C229" i="1"/>
  <c r="D229" i="1"/>
  <c r="E229" i="1"/>
  <c r="F229" i="1"/>
  <c r="G229" i="1"/>
  <c r="H229" i="1"/>
  <c r="B229" i="1"/>
  <c r="C223" i="1"/>
  <c r="D223" i="1"/>
  <c r="E223" i="1"/>
  <c r="F223" i="1"/>
  <c r="G223" i="1"/>
  <c r="G216" i="1" s="1"/>
  <c r="H223" i="1"/>
  <c r="B223" i="1"/>
  <c r="C217" i="1"/>
  <c r="D217" i="1"/>
  <c r="E217" i="1"/>
  <c r="F217" i="1"/>
  <c r="G217" i="1"/>
  <c r="H217" i="1"/>
  <c r="B217" i="1"/>
  <c r="C216" i="1"/>
  <c r="C208" i="1"/>
  <c r="D208" i="1"/>
  <c r="E208" i="1"/>
  <c r="F208" i="1"/>
  <c r="G208" i="1"/>
  <c r="H208" i="1"/>
  <c r="B208" i="1"/>
  <c r="B200" i="1" s="1"/>
  <c r="C205" i="1"/>
  <c r="D205" i="1"/>
  <c r="E205" i="1"/>
  <c r="F205" i="1"/>
  <c r="G205" i="1"/>
  <c r="H205" i="1"/>
  <c r="B205" i="1"/>
  <c r="C201" i="1"/>
  <c r="D201" i="1"/>
  <c r="E201" i="1"/>
  <c r="F201" i="1"/>
  <c r="G201" i="1"/>
  <c r="H201" i="1"/>
  <c r="B201" i="1"/>
  <c r="C198" i="1"/>
  <c r="D198" i="1"/>
  <c r="E198" i="1"/>
  <c r="F198" i="1"/>
  <c r="G198" i="1"/>
  <c r="H198" i="1"/>
  <c r="B198" i="1"/>
  <c r="C193" i="1"/>
  <c r="D193" i="1"/>
  <c r="E193" i="1"/>
  <c r="F193" i="1"/>
  <c r="G193" i="1"/>
  <c r="H193" i="1"/>
  <c r="B193" i="1"/>
  <c r="C189" i="1"/>
  <c r="D189" i="1"/>
  <c r="E189" i="1"/>
  <c r="F189" i="1"/>
  <c r="G189" i="1"/>
  <c r="H189" i="1"/>
  <c r="B189" i="1"/>
  <c r="C186" i="1"/>
  <c r="D186" i="1"/>
  <c r="E186" i="1"/>
  <c r="F186" i="1"/>
  <c r="G186" i="1"/>
  <c r="H186" i="1"/>
  <c r="B186" i="1"/>
  <c r="C180" i="1"/>
  <c r="D180" i="1"/>
  <c r="E180" i="1"/>
  <c r="F180" i="1"/>
  <c r="G180" i="1"/>
  <c r="H180" i="1"/>
  <c r="B180" i="1"/>
  <c r="C176" i="1"/>
  <c r="D176" i="1"/>
  <c r="E176" i="1"/>
  <c r="F176" i="1"/>
  <c r="G176" i="1"/>
  <c r="H176" i="1"/>
  <c r="B176" i="1"/>
  <c r="C172" i="1"/>
  <c r="D172" i="1"/>
  <c r="E172" i="1"/>
  <c r="F172" i="1"/>
  <c r="G172" i="1"/>
  <c r="H172" i="1"/>
  <c r="B172" i="1"/>
  <c r="C163" i="1"/>
  <c r="D163" i="1"/>
  <c r="E163" i="1"/>
  <c r="F163" i="1"/>
  <c r="G163" i="1"/>
  <c r="H163" i="1"/>
  <c r="B163" i="1"/>
  <c r="C150" i="1"/>
  <c r="D150" i="1"/>
  <c r="E150" i="1"/>
  <c r="F150" i="1"/>
  <c r="G150" i="1"/>
  <c r="H150" i="1"/>
  <c r="B150" i="1"/>
  <c r="C136" i="1"/>
  <c r="D136" i="1"/>
  <c r="E136" i="1"/>
  <c r="F136" i="1"/>
  <c r="G136" i="1"/>
  <c r="H136" i="1"/>
  <c r="B136" i="1"/>
  <c r="C132" i="1"/>
  <c r="D132" i="1"/>
  <c r="E132" i="1"/>
  <c r="F132" i="1"/>
  <c r="G132" i="1"/>
  <c r="H132" i="1"/>
  <c r="B132" i="1"/>
  <c r="C127" i="1"/>
  <c r="C112" i="1" s="1"/>
  <c r="D127" i="1"/>
  <c r="E127" i="1"/>
  <c r="F127" i="1"/>
  <c r="G127" i="1"/>
  <c r="G112" i="1" s="1"/>
  <c r="H127" i="1"/>
  <c r="B127" i="1"/>
  <c r="C120" i="1"/>
  <c r="D120" i="1"/>
  <c r="E120" i="1"/>
  <c r="F120" i="1"/>
  <c r="G120" i="1"/>
  <c r="H120" i="1"/>
  <c r="B120" i="1"/>
  <c r="C113" i="1"/>
  <c r="D113" i="1"/>
  <c r="E113" i="1"/>
  <c r="F113" i="1"/>
  <c r="G113" i="1"/>
  <c r="H113" i="1"/>
  <c r="B113" i="1"/>
  <c r="H517" i="1" l="1"/>
  <c r="D517" i="1"/>
  <c r="F517" i="1"/>
  <c r="E517" i="1"/>
  <c r="H432" i="1"/>
  <c r="D432" i="1"/>
  <c r="F432" i="1"/>
  <c r="E432" i="1"/>
  <c r="B370" i="1"/>
  <c r="F370" i="1"/>
  <c r="E370" i="1"/>
  <c r="H370" i="1"/>
  <c r="D370" i="1"/>
  <c r="F266" i="1"/>
  <c r="E266" i="1"/>
  <c r="H266" i="1"/>
  <c r="D266" i="1"/>
  <c r="G200" i="1"/>
  <c r="C200" i="1"/>
  <c r="H216" i="1"/>
  <c r="D216" i="1"/>
  <c r="E216" i="1"/>
  <c r="F216" i="1"/>
  <c r="B216" i="1"/>
  <c r="F200" i="1"/>
  <c r="E200" i="1"/>
  <c r="H200" i="1"/>
  <c r="D200" i="1"/>
  <c r="B112" i="1"/>
  <c r="F112" i="1"/>
  <c r="E112" i="1"/>
  <c r="H112" i="1"/>
  <c r="D112" i="1"/>
  <c r="C110" i="1"/>
  <c r="D110" i="1"/>
  <c r="E110" i="1"/>
  <c r="F110" i="1"/>
  <c r="G110" i="1"/>
  <c r="H110" i="1"/>
  <c r="B110" i="1"/>
  <c r="C107" i="1"/>
  <c r="D107" i="1"/>
  <c r="E107" i="1"/>
  <c r="F107" i="1"/>
  <c r="G107" i="1"/>
  <c r="H107" i="1"/>
  <c r="B107" i="1"/>
  <c r="C105" i="1"/>
  <c r="D105" i="1"/>
  <c r="E105" i="1"/>
  <c r="F105" i="1"/>
  <c r="G105" i="1"/>
  <c r="H105" i="1"/>
  <c r="B105" i="1"/>
  <c r="B101" i="1"/>
  <c r="C101" i="1"/>
  <c r="D101" i="1"/>
  <c r="E101" i="1"/>
  <c r="F101" i="1"/>
  <c r="G101" i="1"/>
  <c r="H101" i="1"/>
  <c r="C89" i="1"/>
  <c r="C88" i="1" s="1"/>
  <c r="D89" i="1"/>
  <c r="E89" i="1"/>
  <c r="F89" i="1"/>
  <c r="G89" i="1"/>
  <c r="H89" i="1"/>
  <c r="B89" i="1"/>
  <c r="G88" i="1"/>
  <c r="B88" i="1"/>
  <c r="C73" i="1"/>
  <c r="D73" i="1"/>
  <c r="E73" i="1"/>
  <c r="F73" i="1"/>
  <c r="G73" i="1"/>
  <c r="H73" i="1"/>
  <c r="B73" i="1"/>
  <c r="C69" i="1"/>
  <c r="D69" i="1"/>
  <c r="E69" i="1"/>
  <c r="F69" i="1"/>
  <c r="G69" i="1"/>
  <c r="H69" i="1"/>
  <c r="B69" i="1"/>
  <c r="C62" i="1"/>
  <c r="D62" i="1"/>
  <c r="E62" i="1"/>
  <c r="F62" i="1"/>
  <c r="G62" i="1"/>
  <c r="H62" i="1"/>
  <c r="B62" i="1"/>
  <c r="C54" i="1"/>
  <c r="D54" i="1"/>
  <c r="E54" i="1"/>
  <c r="F54" i="1"/>
  <c r="G54" i="1"/>
  <c r="H54" i="1"/>
  <c r="B54" i="1"/>
  <c r="C43" i="1"/>
  <c r="D43" i="1"/>
  <c r="E43" i="1"/>
  <c r="F43" i="1"/>
  <c r="G43" i="1"/>
  <c r="H43" i="1"/>
  <c r="B43" i="1"/>
  <c r="C35" i="1"/>
  <c r="C34" i="1" s="1"/>
  <c r="D35" i="1"/>
  <c r="E35" i="1"/>
  <c r="F35" i="1"/>
  <c r="G35" i="1"/>
  <c r="H35" i="1"/>
  <c r="B35" i="1"/>
  <c r="B34" i="1" s="1"/>
  <c r="G34" i="1"/>
  <c r="C29" i="1"/>
  <c r="D29" i="1"/>
  <c r="E29" i="1"/>
  <c r="F29" i="1"/>
  <c r="G29" i="1"/>
  <c r="H29" i="1"/>
  <c r="B29" i="1"/>
  <c r="H26" i="1"/>
  <c r="C26" i="1"/>
  <c r="D26" i="1"/>
  <c r="E26" i="1"/>
  <c r="F26" i="1"/>
  <c r="G26" i="1"/>
  <c r="B26" i="1"/>
  <c r="C9" i="1"/>
  <c r="D9" i="1"/>
  <c r="E9" i="1"/>
  <c r="F9" i="1"/>
  <c r="G9" i="1"/>
  <c r="G5" i="1" s="1"/>
  <c r="H9" i="1"/>
  <c r="B9" i="1"/>
  <c r="C6" i="1"/>
  <c r="C5" i="1" s="1"/>
  <c r="D6" i="1"/>
  <c r="E6" i="1"/>
  <c r="F6" i="1"/>
  <c r="G6" i="1"/>
  <c r="H6" i="1"/>
  <c r="B6" i="1"/>
  <c r="B5" i="1"/>
  <c r="F88" i="1" l="1"/>
  <c r="E88" i="1"/>
  <c r="H88" i="1"/>
  <c r="D88" i="1"/>
  <c r="G4" i="1"/>
  <c r="F34" i="1"/>
  <c r="E34" i="1"/>
  <c r="H34" i="1"/>
  <c r="D34" i="1"/>
  <c r="C4" i="1"/>
  <c r="B4" i="1"/>
  <c r="F5" i="1"/>
  <c r="E5" i="1"/>
  <c r="H5" i="1"/>
  <c r="D5" i="1"/>
  <c r="D4" i="1" l="1"/>
  <c r="F4" i="1"/>
  <c r="H4" i="1"/>
  <c r="E4" i="1"/>
</calcChain>
</file>

<file path=xl/sharedStrings.xml><?xml version="1.0" encoding="utf-8"?>
<sst xmlns="http://schemas.openxmlformats.org/spreadsheetml/2006/main" count="2223" uniqueCount="537">
  <si>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</si>
  <si>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</si>
  <si>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</si>
  <si>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</si>
  <si>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</si>
  <si>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</si>
  <si>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</si>
  <si>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</si>
  <si>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</si>
  <si>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</si>
  <si>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</si>
  <si>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</si>
  <si>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</si>
  <si>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</si>
  <si>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</si>
  <si>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</si>
  <si>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</si>
  <si>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</si>
  <si>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</si>
  <si>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     </t>
  </si>
  <si>
    <t xml:space="preserve">   </t>
  </si>
  <si>
    <t xml:space="preserve">   Bocas del Toro</t>
  </si>
  <si>
    <t xml:space="preserve">      Bastimentos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</si>
  <si>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</si>
  <si>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</si>
  <si>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</si>
  <si>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</si>
  <si>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</si>
  <si>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</si>
  <si>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</si>
  <si>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Barriada 4 de Abril</t>
  </si>
  <si>
    <t xml:space="preserve">      El Silencio</t>
  </si>
  <si>
    <t xml:space="preserve">      Finca 30</t>
  </si>
  <si>
    <t xml:space="preserve">      Finca 60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</si>
  <si>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</si>
  <si>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</si>
  <si>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</si>
  <si>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</si>
  <si>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</si>
  <si>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</si>
  <si>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Punta Peña</t>
  </si>
  <si>
    <t xml:space="preserve">      Bajo Cedro</t>
  </si>
  <si>
    <t xml:space="preserve">   Almirante</t>
  </si>
  <si>
    <t xml:space="preserve">      Barriada Guaymí</t>
  </si>
  <si>
    <t xml:space="preserve">      Valle de Agua Arriba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</si>
  <si>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</si>
  <si>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</si>
  <si>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</si>
  <si>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</si>
  <si>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</si>
  <si>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</si>
  <si>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</si>
  <si>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</si>
  <si>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</si>
  <si>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</si>
  <si>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</si>
  <si>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</si>
  <si>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</si>
  <si>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</si>
  <si>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</si>
  <si>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</si>
  <si>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</si>
  <si>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</si>
  <si>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</si>
  <si>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</si>
  <si>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</si>
  <si>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</si>
  <si>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</si>
  <si>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</si>
  <si>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</si>
  <si>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</si>
  <si>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</si>
  <si>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</si>
  <si>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</si>
  <si>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</si>
  <si>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</si>
  <si>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</si>
  <si>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</si>
  <si>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</si>
  <si>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</si>
  <si>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</si>
  <si>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</si>
  <si>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</si>
  <si>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</si>
  <si>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</si>
  <si>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</si>
  <si>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</si>
  <si>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</si>
  <si>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</si>
  <si>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</si>
  <si>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</si>
  <si>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</si>
  <si>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San Miguel</t>
  </si>
  <si>
    <t xml:space="preserve">   Colón</t>
  </si>
  <si>
    <t xml:space="preserve">      Buena Vista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</si>
  <si>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</si>
  <si>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</si>
  <si>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</si>
  <si>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</si>
  <si>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</si>
  <si>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</si>
  <si>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</si>
  <si>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</si>
  <si>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</si>
  <si>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</si>
  <si>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</si>
  <si>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La Encantada</t>
  </si>
  <si>
    <t xml:space="preserve">      Salud</t>
  </si>
  <si>
    <t xml:space="preserve">   Donoso</t>
  </si>
  <si>
    <t xml:space="preserve">      El Guásimo</t>
  </si>
  <si>
    <t xml:space="preserve">   Portobelo</t>
  </si>
  <si>
    <t xml:space="preserve">      María Chiquita</t>
  </si>
  <si>
    <t xml:space="preserve">   Omar Torrijos Herrera</t>
  </si>
  <si>
    <t xml:space="preserve">      San José del General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</si>
  <si>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</si>
  <si>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</si>
  <si>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</si>
  <si>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</si>
  <si>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Querévalo</t>
  </si>
  <si>
    <t xml:space="preserve">      Santo Tomás</t>
  </si>
  <si>
    <t xml:space="preserve">   Barú</t>
  </si>
  <si>
    <t xml:space="preserve">      Progreso</t>
  </si>
  <si>
    <t xml:space="preserve">      Baco</t>
  </si>
  <si>
    <t xml:space="preserve">      Rodolfo Aguilar Delgado</t>
  </si>
  <si>
    <t xml:space="preserve">      El Palmar</t>
  </si>
  <si>
    <t xml:space="preserve">      Manaca</t>
  </si>
  <si>
    <t xml:space="preserve">   Boquerón</t>
  </si>
  <si>
    <t xml:space="preserve">      Cordillera</t>
  </si>
  <si>
    <t xml:space="preserve">      Guayabal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</si>
  <si>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</si>
  <si>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</si>
  <si>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</si>
  <si>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</si>
  <si>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</si>
  <si>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</si>
  <si>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</si>
  <si>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</si>
  <si>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</si>
  <si>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</si>
  <si>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</si>
  <si>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Santa Rosa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</si>
  <si>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</si>
  <si>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</si>
  <si>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</si>
  <si>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</si>
  <si>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</si>
  <si>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</si>
  <si>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</si>
  <si>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</si>
  <si>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</si>
  <si>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</si>
  <si>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Pedregal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</si>
  <si>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</si>
  <si>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</si>
  <si>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</si>
  <si>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</si>
  <si>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</si>
  <si>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</si>
  <si>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</si>
  <si>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</si>
  <si>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</si>
  <si>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</si>
  <si>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</si>
  <si>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</si>
  <si>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</si>
  <si>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</si>
  <si>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</si>
  <si>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Paja de Sombrero</t>
  </si>
  <si>
    <t xml:space="preserve">   Remedios</t>
  </si>
  <si>
    <t xml:space="preserve">      El Nancito</t>
  </si>
  <si>
    <t xml:space="preserve">      El Porvenir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</si>
  <si>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</si>
  <si>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</si>
  <si>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</si>
  <si>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</si>
  <si>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Plaza Caisán</t>
  </si>
  <si>
    <t xml:space="preserve">      Santa Cruz</t>
  </si>
  <si>
    <t xml:space="preserve">   San Félix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</si>
  <si>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</si>
  <si>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</si>
  <si>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</si>
  <si>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</si>
  <si>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Tolé</t>
  </si>
  <si>
    <t xml:space="preserve">      Bella Vista</t>
  </si>
  <si>
    <t xml:space="preserve">      Veladero</t>
  </si>
  <si>
    <t xml:space="preserve">   Tierras Altas</t>
  </si>
  <si>
    <t xml:space="preserve">      Paso Ancho</t>
  </si>
  <si>
    <t xml:space="preserve">      Zapallal</t>
  </si>
  <si>
    <t xml:space="preserve">   Chepigana</t>
  </si>
  <si>
    <t xml:space="preserve">      Puerto Piña</t>
  </si>
  <si>
    <t xml:space="preserve">      Setegantí</t>
  </si>
  <si>
    <t xml:space="preserve">   Pinogana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</si>
  <si>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</si>
  <si>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</si>
  <si>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</si>
  <si>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</si>
  <si>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</si>
  <si>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</si>
  <si>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</si>
  <si>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</si>
  <si>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</si>
  <si>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</si>
  <si>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</si>
  <si>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</si>
  <si>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</si>
  <si>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</si>
  <si>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</si>
  <si>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</si>
  <si>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</si>
  <si>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Leones</t>
  </si>
  <si>
    <t xml:space="preserve">      Quebrada del Rosario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</si>
  <si>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</si>
  <si>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</si>
  <si>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</si>
  <si>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</si>
  <si>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</si>
  <si>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</si>
  <si>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</si>
  <si>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</si>
  <si>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</si>
  <si>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</si>
  <si>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</si>
  <si>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El Tijera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</si>
  <si>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</si>
  <si>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</si>
  <si>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</si>
  <si>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</si>
  <si>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</si>
  <si>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</si>
  <si>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</si>
  <si>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</si>
  <si>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</si>
  <si>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</si>
  <si>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</si>
  <si>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</si>
  <si>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</si>
  <si>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</si>
  <si>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</si>
  <si>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</si>
  <si>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</si>
  <si>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</si>
  <si>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</si>
  <si>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</si>
  <si>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</si>
  <si>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La Enea</t>
  </si>
  <si>
    <t xml:space="preserve">      La Pasera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</si>
  <si>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</si>
  <si>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</si>
  <si>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</si>
  <si>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</si>
  <si>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</si>
  <si>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</si>
  <si>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</si>
  <si>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</si>
  <si>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Las Palmitas</t>
  </si>
  <si>
    <t xml:space="preserve">      Las Tablas Abajo</t>
  </si>
  <si>
    <t xml:space="preserve">      Nuario</t>
  </si>
  <si>
    <t xml:space="preserve">      Palmira</t>
  </si>
  <si>
    <t xml:space="preserve">      Río Hondo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</si>
  <si>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</si>
  <si>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</si>
  <si>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</si>
  <si>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</si>
  <si>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</si>
  <si>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</si>
  <si>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</si>
  <si>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Ángeles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</si>
  <si>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</si>
  <si>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</si>
  <si>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</si>
  <si>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</si>
  <si>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</si>
  <si>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</si>
  <si>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</si>
  <si>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</si>
  <si>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</si>
  <si>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</si>
  <si>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</si>
  <si>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</si>
  <si>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</si>
  <si>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</si>
  <si>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</si>
  <si>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Pedasí</t>
  </si>
  <si>
    <t xml:space="preserve">      Mariabé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</si>
  <si>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</si>
  <si>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</si>
  <si>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</si>
  <si>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</si>
  <si>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Paraíso</t>
  </si>
  <si>
    <t xml:space="preserve">      Paritilla</t>
  </si>
  <si>
    <t xml:space="preserve">   Tonosí</t>
  </si>
  <si>
    <t xml:space="preserve">      Cañas</t>
  </si>
  <si>
    <t xml:space="preserve">      El Bebedero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</si>
  <si>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</si>
  <si>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</si>
  <si>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</si>
  <si>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</si>
  <si>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</si>
  <si>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</si>
  <si>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</si>
  <si>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</si>
  <si>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</si>
  <si>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Tortí</t>
  </si>
  <si>
    <t xml:space="preserve">   Chimán</t>
  </si>
  <si>
    <t xml:space="preserve">      Unión Santeña</t>
  </si>
  <si>
    <t xml:space="preserve">   Panamá</t>
  </si>
  <si>
    <t xml:space="preserve">      Betania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</si>
  <si>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</si>
  <si>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</si>
  <si>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</si>
  <si>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</si>
  <si>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</si>
  <si>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</si>
  <si>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</si>
  <si>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</si>
  <si>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</si>
  <si>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</si>
  <si>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</si>
  <si>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</si>
  <si>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San Miguelito</t>
  </si>
  <si>
    <t xml:space="preserve">      Belisario Porras</t>
  </si>
  <si>
    <t xml:space="preserve">      José Domingo Espinar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</si>
  <si>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</si>
  <si>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</si>
  <si>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</si>
  <si>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</si>
  <si>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</si>
  <si>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</si>
  <si>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</si>
  <si>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</si>
  <si>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</si>
  <si>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</si>
  <si>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</si>
  <si>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</si>
  <si>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</si>
  <si>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</si>
  <si>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</si>
  <si>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</si>
  <si>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</si>
  <si>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</si>
  <si>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</si>
  <si>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</si>
  <si>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El Cacao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</si>
  <si>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</si>
  <si>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</si>
  <si>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</si>
  <si>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</si>
  <si>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</si>
  <si>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</si>
  <si>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</si>
  <si>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</si>
  <si>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</si>
  <si>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</si>
  <si>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</si>
  <si>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</si>
  <si>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</si>
  <si>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</si>
  <si>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</si>
  <si>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</si>
  <si>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</si>
  <si>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</si>
  <si>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</si>
  <si>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</si>
  <si>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</si>
  <si>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</si>
  <si>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</si>
  <si>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</si>
  <si>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</si>
  <si>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</si>
  <si>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</si>
  <si>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</si>
  <si>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</si>
  <si>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</si>
  <si>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</si>
  <si>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</si>
  <si>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</si>
  <si>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</si>
  <si>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</si>
  <si>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Los Llanitos</t>
  </si>
  <si>
    <t xml:space="preserve">      San José</t>
  </si>
  <si>
    <t xml:space="preserve">   Atalaya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</si>
  <si>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</si>
  <si>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</si>
  <si>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</si>
  <si>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</si>
  <si>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Chitra</t>
  </si>
  <si>
    <t xml:space="preserve">      El Cocla</t>
  </si>
  <si>
    <t xml:space="preserve">      La Tetilla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</si>
  <si>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</si>
  <si>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</si>
  <si>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</si>
  <si>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</si>
  <si>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</si>
  <si>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</si>
  <si>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La Mesa</t>
  </si>
  <si>
    <t xml:space="preserve">      Bisvalles</t>
  </si>
  <si>
    <t xml:space="preserve">      Boró</t>
  </si>
  <si>
    <t xml:space="preserve">      Los Milagros</t>
  </si>
  <si>
    <t xml:space="preserve">   Las Palmas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</si>
  <si>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</si>
  <si>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</si>
  <si>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</si>
  <si>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</si>
  <si>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Zapotillo</t>
  </si>
  <si>
    <t xml:space="preserve">   Montijo</t>
  </si>
  <si>
    <t xml:space="preserve">      Pilón</t>
  </si>
  <si>
    <t xml:space="preserve">      Unión del Norte</t>
  </si>
  <si>
    <t xml:space="preserve">   Río de Jesús</t>
  </si>
  <si>
    <t xml:space="preserve">      Catorce de Noviembre</t>
  </si>
  <si>
    <t xml:space="preserve">   San Francisco</t>
  </si>
  <si>
    <t xml:space="preserve">      Remance</t>
  </si>
  <si>
    <t xml:space="preserve">      Calovébora</t>
  </si>
  <si>
    <t xml:space="preserve">      El Alto</t>
  </si>
  <si>
    <t xml:space="preserve">      El Pantano</t>
  </si>
  <si>
    <t xml:space="preserve">      Río Luis</t>
  </si>
  <si>
    <t xml:space="preserve">   Santiago</t>
  </si>
  <si>
    <t xml:space="preserve">      La Peña</t>
  </si>
  <si>
    <t xml:space="preserve">      La Raya de Santa María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</si>
  <si>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</si>
  <si>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</si>
  <si>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</si>
  <si>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</si>
  <si>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San Martín de Porres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</si>
  <si>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</si>
  <si>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</si>
  <si>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</si>
  <si>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</si>
  <si>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Soná</t>
  </si>
  <si>
    <t xml:space="preserve">      El Marañón</t>
  </si>
  <si>
    <t xml:space="preserve">      La Soledad</t>
  </si>
  <si>
    <t xml:space="preserve">      Rodeo Viejo</t>
  </si>
  <si>
    <t xml:space="preserve">   Mariato</t>
  </si>
  <si>
    <t xml:space="preserve">      Arenas</t>
  </si>
  <si>
    <t xml:space="preserve">      Quebro</t>
  </si>
  <si>
    <t xml:space="preserve">   Comarca Kuna Yala</t>
  </si>
  <si>
    <t xml:space="preserve">      Ailigandí</t>
  </si>
  <si>
    <t xml:space="preserve">      Tubualá</t>
  </si>
  <si>
    <t xml:space="preserve">   Cémaco</t>
  </si>
  <si>
    <t xml:space="preserve">      Lajas Blancas</t>
  </si>
  <si>
    <t xml:space="preserve">   Besiko</t>
  </si>
  <si>
    <t xml:space="preserve">      Boca de Balsa</t>
  </si>
  <si>
    <t xml:space="preserve">      Cerro Banco</t>
  </si>
  <si>
    <t xml:space="preserve">      Emplanada de Chorcha</t>
  </si>
  <si>
    <t xml:space="preserve">      Niba</t>
  </si>
  <si>
    <t xml:space="preserve">   Mironó</t>
  </si>
  <si>
    <t xml:space="preserve">      Hato Corotú</t>
  </si>
  <si>
    <t xml:space="preserve">      Hato Jobo</t>
  </si>
  <si>
    <t xml:space="preserve">      Salto Dupí</t>
  </si>
  <si>
    <t xml:space="preserve">   Müna</t>
  </si>
  <si>
    <t xml:space="preserve">      Cerro Puerco</t>
  </si>
  <si>
    <t xml:space="preserve">      Sitio Prado</t>
  </si>
  <si>
    <t xml:space="preserve">      Kikari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</si>
  <si>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</si>
  <si>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</si>
  <si>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</si>
  <si>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</si>
  <si>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Ñürüm</t>
  </si>
  <si>
    <t xml:space="preserve">      Alto de Jesús</t>
  </si>
  <si>
    <t xml:space="preserve">      Güibale</t>
  </si>
  <si>
    <t xml:space="preserve">   Kankintú</t>
  </si>
  <si>
    <t xml:space="preserve">      Mününi</t>
  </si>
  <si>
    <t xml:space="preserve">   Kusapín</t>
  </si>
  <si>
    <t xml:space="preserve">      Bahía Azul</t>
  </si>
  <si>
    <t xml:space="preserve">      Río Chiriquí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</si>
  <si>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</si>
  <si>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</si>
  <si>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</si>
  <si>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</si>
  <si>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Tuwai</t>
  </si>
  <si>
    <t xml:space="preserve">      Loma Yuca</t>
  </si>
  <si>
    <t>-   Cantidad nula o cero.</t>
  </si>
  <si>
    <t>Cuadro 27.  EXPLOTACIONES, NÚMERO DE PLANTAS, SUPERFICIE Y COSECHA DE PITAHAYA EN LA REPÚBLICA, SEGÚN PROVINCIA, COMARCA INDÍGENA, DISTRITO Y CORREGIMIENTO: AÑO AGRÍCOLA 2023/24</t>
  </si>
  <si>
    <t>0.00  Cuando la cantidad es menor a la mitad de unidad o fracción decimal adoptada, para la expresión del dato.</t>
  </si>
  <si>
    <t>Explotaciones</t>
  </si>
  <si>
    <t>TOTAL</t>
  </si>
  <si>
    <t>Panamá Oeste</t>
  </si>
  <si>
    <t xml:space="preserve">      Bocas del Toro (cabecera)</t>
  </si>
  <si>
    <t xml:space="preserve">      Changuinola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</si>
  <si>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</si>
  <si>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</si>
  <si>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</si>
  <si>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</si>
  <si>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</si>
  <si>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</si>
  <si>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</si>
  <si>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</si>
  <si>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Portobelo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</si>
  <si>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</si>
  <si>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</si>
  <si>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</si>
  <si>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</si>
  <si>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</si>
  <si>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</si>
  <si>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</si>
  <si>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Río Sereno (cabecera)</t>
  </si>
  <si>
    <t xml:space="preserve">      Las Lajas (cabecera)</t>
  </si>
  <si>
    <t xml:space="preserve">      Tolé (cabecera)</t>
  </si>
  <si>
    <t xml:space="preserve">      La Palma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</si>
  <si>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</si>
  <si>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</si>
  <si>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</si>
  <si>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</si>
  <si>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</si>
  <si>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</si>
  <si>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</si>
  <si>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</si>
  <si>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</si>
  <si>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</si>
  <si>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</si>
  <si>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</si>
  <si>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</si>
  <si>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</si>
  <si>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</si>
  <si>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</si>
  <si>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</si>
  <si>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</si>
  <si>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</si>
  <si>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</si>
  <si>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</si>
  <si>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</si>
  <si>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</si>
  <si>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</si>
  <si>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</si>
  <si>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</si>
  <si>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</si>
  <si>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</si>
  <si>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</si>
  <si>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</si>
  <si>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</si>
  <si>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</si>
  <si>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Chepo (cabecera)</t>
  </si>
  <si>
    <t xml:space="preserve">      Aserrío de   Gariché</t>
  </si>
  <si>
    <t xml:space="preserve">      Comarca Kuna de Madungandí</t>
  </si>
  <si>
    <t>NOTA: Las provincias, comarcas indígenas, distritos y corregimientos que no registraron aportación, no fueron incluidos en el cuadro.</t>
  </si>
  <si>
    <t>Superficie total
 (En hectáreas)</t>
  </si>
  <si>
    <t xml:space="preserve">   Santa Catalina o Calovébora</t>
  </si>
  <si>
    <t>Cosecha 
(En libras)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</si>
</sst>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6" fillId="3" borderId="3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65" fontId="4" fillId="2" borderId="0" xfId="1" applyNumberFormat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165" fontId="3" fillId="2" borderId="1" xfId="1" applyNumberFormat="1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vertical="center" wrapText="1"/>
    </xf>
    <xf numFmtId="165" fontId="4" fillId="2" borderId="8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vertical="center"/>
    </xf>
    <xf numFmtId="49" fontId="2" fillId="2" borderId="0" xfId="0" applyNumberFormat="1" applyFont="1" applyFill="1"/>
    <xf numFmtId="166" fontId="3" fillId="2" borderId="9" xfId="1" applyNumberFormat="1" applyFont="1" applyFill="1" applyBorder="1" applyAlignment="1">
      <alignment horizontal="right" vertical="center" wrapText="1"/>
    </xf>
    <xf numFmtId="166" fontId="4" fillId="2" borderId="9" xfId="1" applyNumberFormat="1" applyFont="1" applyFill="1" applyBorder="1" applyAlignment="1">
      <alignment horizontal="right" vertical="center" wrapText="1"/>
    </xf>
    <xf numFmtId="166" fontId="4" fillId="2" borderId="10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4" fillId="2" borderId="8" xfId="1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6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6.42578125" style="1" customWidth="1"/>
    <col min="2" max="7" width="10.7109375" style="1" customWidth="1"/>
    <col min="8" max="8" width="12.7109375" style="1" customWidth="1"/>
    <col min="9" max="9" width="9.140625" style="4"/>
    <col min="10" max="16384" width="9.140625" style="1"/>
  </cols>
  <sheetData>
    <row r="1" spans="1:10" ht="60" customHeight="1" x14ac:dyDescent="0.2">
      <c r="A1" s="27" t="s">
        <v>471</v>
      </c>
      <c r="B1" s="27"/>
      <c r="C1" s="27"/>
      <c r="D1" s="27"/>
      <c r="E1" s="27"/>
      <c r="F1" s="27"/>
      <c r="G1" s="27"/>
      <c r="H1" s="27"/>
    </row>
    <row r="2" spans="1:10" ht="30" customHeight="1" x14ac:dyDescent="0.2">
      <c r="A2" s="25" t="s">
        <v>0</v>
      </c>
      <c r="B2" s="28" t="s">
        <v>473</v>
      </c>
      <c r="C2" s="28"/>
      <c r="D2" s="28"/>
      <c r="E2" s="28" t="s">
        <v>18</v>
      </c>
      <c r="F2" s="28"/>
      <c r="G2" s="28" t="s">
        <v>534</v>
      </c>
      <c r="H2" s="29" t="s">
        <v>536</v>
      </c>
    </row>
    <row r="3" spans="1:10" ht="39.950000000000003" customHeight="1" x14ac:dyDescent="0.2">
      <c r="A3" s="26"/>
      <c r="B3" s="2" t="s">
        <v>1</v>
      </c>
      <c r="C3" s="2" t="s">
        <v>2</v>
      </c>
      <c r="D3" s="2" t="s">
        <v>3</v>
      </c>
      <c r="E3" s="2" t="s">
        <v>1</v>
      </c>
      <c r="F3" s="2" t="s">
        <v>17</v>
      </c>
      <c r="G3" s="28"/>
      <c r="H3" s="29"/>
    </row>
    <row r="4" spans="1:10" s="7" customFormat="1" ht="21" customHeight="1" x14ac:dyDescent="0.2">
      <c r="A4" s="3" t="s">
        <v>474</v>
      </c>
      <c r="B4" s="8">
        <f>SUM(B5+B34+B88+B112+B200+B216+B266+B335+B370+B432+B510+B514+B517)</f>
        <v>2983</v>
      </c>
      <c r="C4" s="8">
        <f t="shared" ref="C4:H4" si="0">SUM(C5+C34+C88+C112+C200+C216+C266+C335+C370+C432+C510+C514+C517)</f>
        <v>293</v>
      </c>
      <c r="D4" s="8">
        <f t="shared" si="0"/>
        <v>2690</v>
      </c>
      <c r="E4" s="8">
        <f t="shared" si="0"/>
        <v>137702</v>
      </c>
      <c r="F4" s="8">
        <f t="shared" si="0"/>
        <v>67959</v>
      </c>
      <c r="G4" s="21">
        <f t="shared" si="0"/>
        <v>82.23557845900001</v>
      </c>
      <c r="H4" s="18">
        <f t="shared" si="0"/>
        <v>2185057.2287400002</v>
      </c>
      <c r="I4" s="6" t="s">
        <v>19</v>
      </c>
      <c r="J4" s="7" t="s">
        <v>20</v>
      </c>
    </row>
    <row r="5" spans="1:10" ht="15" customHeight="1" x14ac:dyDescent="0.2">
      <c r="A5" s="5" t="s">
        <v>7</v>
      </c>
      <c r="B5" s="8">
        <f>SUM(B6+B9+B26+B29)</f>
        <v>98</v>
      </c>
      <c r="C5" s="8">
        <f t="shared" ref="C5:H5" si="1">SUM(C6+C9+C26+C29)</f>
        <v>8</v>
      </c>
      <c r="D5" s="8">
        <f t="shared" si="1"/>
        <v>90</v>
      </c>
      <c r="E5" s="8">
        <f t="shared" si="1"/>
        <v>1684</v>
      </c>
      <c r="F5" s="8">
        <f t="shared" si="1"/>
        <v>1046</v>
      </c>
      <c r="G5" s="21">
        <f t="shared" si="1"/>
        <v>1.0848484919999997</v>
      </c>
      <c r="H5" s="18">
        <f t="shared" si="1"/>
        <v>20669.545479999993</v>
      </c>
      <c r="I5" s="4" t="s">
        <v>19</v>
      </c>
      <c r="J5" s="1" t="s">
        <v>20</v>
      </c>
    </row>
    <row r="6" spans="1:10" s="7" customFormat="1" ht="21" customHeight="1" x14ac:dyDescent="0.2">
      <c r="A6" s="5" t="s">
        <v>21</v>
      </c>
      <c r="B6" s="8">
        <f>SUM(B7:B8)</f>
        <v>4</v>
      </c>
      <c r="C6" s="8">
        <f t="shared" ref="C6:H6" si="2">SUM(C7:C8)</f>
        <v>0</v>
      </c>
      <c r="D6" s="8">
        <f t="shared" si="2"/>
        <v>4</v>
      </c>
      <c r="E6" s="8">
        <f t="shared" si="2"/>
        <v>30</v>
      </c>
      <c r="F6" s="8">
        <f t="shared" si="2"/>
        <v>1</v>
      </c>
      <c r="G6" s="21">
        <f t="shared" si="2"/>
        <v>1.8181817999999999E-2</v>
      </c>
      <c r="H6" s="18">
        <f t="shared" si="2"/>
        <v>272.72726999999998</v>
      </c>
      <c r="I6" s="6" t="s">
        <v>19</v>
      </c>
      <c r="J6" s="7" t="s">
        <v>20</v>
      </c>
    </row>
    <row r="7" spans="1:10" ht="15" customHeight="1" x14ac:dyDescent="0.2">
      <c r="A7" s="5" t="s">
        <v>476</v>
      </c>
      <c r="B7" s="9">
        <v>2</v>
      </c>
      <c r="C7" s="9" t="s">
        <v>16</v>
      </c>
      <c r="D7" s="9">
        <v>2</v>
      </c>
      <c r="E7" s="9">
        <v>13</v>
      </c>
      <c r="F7" s="9" t="s">
        <v>16</v>
      </c>
      <c r="G7" s="22">
        <v>7.8787879999999994E-3</v>
      </c>
      <c r="H7" s="19" t="s">
        <v>16</v>
      </c>
      <c r="I7" s="4" t="s">
        <v>19</v>
      </c>
      <c r="J7" s="1" t="s">
        <v>20</v>
      </c>
    </row>
    <row r="8" spans="1:10" ht="15" customHeight="1" x14ac:dyDescent="0.2">
      <c r="A8" s="5" t="s">
        <v>22</v>
      </c>
      <c r="B8" s="9">
        <v>2</v>
      </c>
      <c r="C8" s="9" t="s">
        <v>16</v>
      </c>
      <c r="D8" s="9">
        <v>2</v>
      </c>
      <c r="E8" s="9">
        <v>17</v>
      </c>
      <c r="F8" s="9">
        <v>1</v>
      </c>
      <c r="G8" s="22">
        <v>1.0303029999999999E-2</v>
      </c>
      <c r="H8" s="19">
        <v>272.72726999999998</v>
      </c>
      <c r="I8" s="4" t="s">
        <v>19</v>
      </c>
      <c r="J8" s="1" t="s">
        <v>20</v>
      </c>
    </row>
    <row r="9" spans="1:10" s="7" customFormat="1" ht="21" customHeight="1" x14ac:dyDescent="0.2">
      <c r="A9" s="5" t="s">
        <v>23</v>
      </c>
      <c r="B9" s="8">
        <f>SUM(B10:B25)</f>
        <v>80</v>
      </c>
      <c r="C9" s="8">
        <f t="shared" ref="C9:H9" si="3">SUM(C10:C25)</f>
        <v>6</v>
      </c>
      <c r="D9" s="8">
        <f t="shared" si="3"/>
        <v>74</v>
      </c>
      <c r="E9" s="8">
        <f t="shared" si="3"/>
        <v>1458</v>
      </c>
      <c r="F9" s="8">
        <f t="shared" si="3"/>
        <v>991</v>
      </c>
      <c r="G9" s="21">
        <f t="shared" si="3"/>
        <v>0.94909091599999973</v>
      </c>
      <c r="H9" s="18">
        <f t="shared" si="3"/>
        <v>19251.363679999995</v>
      </c>
      <c r="I9" s="6" t="s">
        <v>19</v>
      </c>
      <c r="J9" s="7" t="s">
        <v>20</v>
      </c>
    </row>
    <row r="10" spans="1:10" ht="15" customHeight="1" x14ac:dyDescent="0.2">
      <c r="A10" s="5" t="s">
        <v>477</v>
      </c>
      <c r="B10" s="9">
        <v>6</v>
      </c>
      <c r="C10" s="9" t="s">
        <v>16</v>
      </c>
      <c r="D10" s="9">
        <v>6</v>
      </c>
      <c r="E10" s="9">
        <v>19</v>
      </c>
      <c r="F10" s="9">
        <v>4</v>
      </c>
      <c r="G10" s="22">
        <v>1.1515150999999998E-2</v>
      </c>
      <c r="H10" s="19">
        <v>254.54544000000007</v>
      </c>
      <c r="I10" s="4" t="s">
        <v>19</v>
      </c>
      <c r="J10" s="1" t="s">
        <v>20</v>
      </c>
    </row>
    <row r="11" spans="1:10" ht="15" customHeight="1" x14ac:dyDescent="0.2">
      <c r="A11" s="5" t="s">
        <v>24</v>
      </c>
      <c r="B11" s="9">
        <v>10</v>
      </c>
      <c r="C11" s="9" t="s">
        <v>16</v>
      </c>
      <c r="D11" s="9">
        <v>10</v>
      </c>
      <c r="E11" s="9">
        <v>743</v>
      </c>
      <c r="F11" s="9">
        <v>708</v>
      </c>
      <c r="G11" s="22">
        <v>0.45030303199999999</v>
      </c>
      <c r="H11" s="19">
        <v>13363.636379999996</v>
      </c>
      <c r="I11" s="4" t="s">
        <v>19</v>
      </c>
      <c r="J11" s="1" t="s">
        <v>20</v>
      </c>
    </row>
    <row r="12" spans="1:10" ht="15" customHeight="1" x14ac:dyDescent="0.2">
      <c r="A12" s="5" t="s">
        <v>25</v>
      </c>
      <c r="B12" s="9">
        <v>1</v>
      </c>
      <c r="C12" s="9" t="s">
        <v>16</v>
      </c>
      <c r="D12" s="9">
        <v>1</v>
      </c>
      <c r="E12" s="9">
        <v>5</v>
      </c>
      <c r="F12" s="9" t="s">
        <v>16</v>
      </c>
      <c r="G12" s="22">
        <v>3.0303029999999998E-3</v>
      </c>
      <c r="H12" s="19" t="s">
        <v>16</v>
      </c>
      <c r="I12" s="4" t="s">
        <v>19</v>
      </c>
      <c r="J12" s="1" t="s">
        <v>20</v>
      </c>
    </row>
    <row r="13" spans="1:10" ht="15" customHeight="1" x14ac:dyDescent="0.2">
      <c r="A13" s="5" t="s">
        <v>26</v>
      </c>
      <c r="B13" s="9">
        <v>9</v>
      </c>
      <c r="C13" s="9" t="s">
        <v>16</v>
      </c>
      <c r="D13" s="9">
        <v>9</v>
      </c>
      <c r="E13" s="9">
        <v>28</v>
      </c>
      <c r="F13" s="9">
        <v>8</v>
      </c>
      <c r="G13" s="22">
        <v>1.6969699000000001E-2</v>
      </c>
      <c r="H13" s="19">
        <v>218.18183999999997</v>
      </c>
      <c r="I13" s="4" t="s">
        <v>19</v>
      </c>
      <c r="J13" s="1" t="s">
        <v>20</v>
      </c>
    </row>
    <row r="14" spans="1:10" ht="15" customHeight="1" x14ac:dyDescent="0.2">
      <c r="A14" s="5" t="s">
        <v>27</v>
      </c>
      <c r="B14" s="9">
        <v>1</v>
      </c>
      <c r="C14" s="9">
        <v>1</v>
      </c>
      <c r="D14" s="9" t="s">
        <v>16</v>
      </c>
      <c r="E14" s="9">
        <v>70</v>
      </c>
      <c r="F14" s="9">
        <v>70</v>
      </c>
      <c r="G14" s="22">
        <v>0.04</v>
      </c>
      <c r="H14" s="19">
        <v>1200</v>
      </c>
      <c r="I14" s="4" t="s">
        <v>19</v>
      </c>
      <c r="J14" s="1" t="s">
        <v>20</v>
      </c>
    </row>
    <row r="15" spans="1:10" ht="15" customHeight="1" x14ac:dyDescent="0.2">
      <c r="A15" s="5" t="s">
        <v>28</v>
      </c>
      <c r="B15" s="9">
        <v>3</v>
      </c>
      <c r="C15" s="9" t="s">
        <v>16</v>
      </c>
      <c r="D15" s="9">
        <v>3</v>
      </c>
      <c r="E15" s="9">
        <v>21</v>
      </c>
      <c r="F15" s="9">
        <v>19</v>
      </c>
      <c r="G15" s="22">
        <v>1.1818182E-2</v>
      </c>
      <c r="H15" s="19">
        <v>336.36362999999994</v>
      </c>
      <c r="I15" s="4" t="s">
        <v>19</v>
      </c>
      <c r="J15" s="1" t="s">
        <v>20</v>
      </c>
    </row>
    <row r="16" spans="1:10" ht="15" customHeight="1" x14ac:dyDescent="0.2">
      <c r="A16" s="5" t="s">
        <v>29</v>
      </c>
      <c r="B16" s="9">
        <v>1</v>
      </c>
      <c r="C16" s="9" t="s">
        <v>16</v>
      </c>
      <c r="D16" s="9">
        <v>1</v>
      </c>
      <c r="E16" s="9">
        <v>50</v>
      </c>
      <c r="F16" s="9" t="s">
        <v>16</v>
      </c>
      <c r="G16" s="22">
        <v>0.03</v>
      </c>
      <c r="H16" s="19" t="s">
        <v>16</v>
      </c>
      <c r="I16" s="4" t="s">
        <v>19</v>
      </c>
      <c r="J16" s="1" t="s">
        <v>20</v>
      </c>
    </row>
    <row r="17" spans="1:10" ht="15" customHeight="1" x14ac:dyDescent="0.2">
      <c r="A17" s="5" t="s">
        <v>30</v>
      </c>
      <c r="B17" s="9">
        <v>1</v>
      </c>
      <c r="C17" s="9" t="s">
        <v>16</v>
      </c>
      <c r="D17" s="9">
        <v>1</v>
      </c>
      <c r="E17" s="9">
        <v>1</v>
      </c>
      <c r="F17" s="9" t="s">
        <v>16</v>
      </c>
      <c r="G17" s="22">
        <v>6.0606099999999997E-4</v>
      </c>
      <c r="H17" s="19" t="s">
        <v>16</v>
      </c>
      <c r="I17" s="4" t="s">
        <v>19</v>
      </c>
      <c r="J17" s="1" t="s">
        <v>20</v>
      </c>
    </row>
    <row r="18" spans="1:10" ht="15" customHeight="1" x14ac:dyDescent="0.2">
      <c r="A18" s="5" t="s">
        <v>31</v>
      </c>
      <c r="B18" s="9">
        <v>24</v>
      </c>
      <c r="C18" s="9">
        <v>3</v>
      </c>
      <c r="D18" s="9">
        <v>21</v>
      </c>
      <c r="E18" s="9">
        <v>161</v>
      </c>
      <c r="F18" s="9">
        <v>105</v>
      </c>
      <c r="G18" s="22">
        <v>0.10484848499999999</v>
      </c>
      <c r="H18" s="19">
        <v>1869.5454600000003</v>
      </c>
      <c r="I18" s="4" t="s">
        <v>19</v>
      </c>
      <c r="J18" s="1" t="s">
        <v>20</v>
      </c>
    </row>
    <row r="19" spans="1:10" ht="15" customHeight="1" x14ac:dyDescent="0.2">
      <c r="A19" s="5" t="s">
        <v>32</v>
      </c>
      <c r="B19" s="9">
        <v>6</v>
      </c>
      <c r="C19" s="9" t="s">
        <v>16</v>
      </c>
      <c r="D19" s="9">
        <v>6</v>
      </c>
      <c r="E19" s="9">
        <v>34</v>
      </c>
      <c r="F19" s="9">
        <v>13.000000000000002</v>
      </c>
      <c r="G19" s="22">
        <v>2.0606061000000002E-2</v>
      </c>
      <c r="H19" s="19">
        <v>545.45453999999995</v>
      </c>
      <c r="I19" s="4" t="s">
        <v>19</v>
      </c>
      <c r="J19" s="1" t="s">
        <v>20</v>
      </c>
    </row>
    <row r="20" spans="1:10" ht="15" customHeight="1" x14ac:dyDescent="0.2">
      <c r="A20" s="5" t="s">
        <v>33</v>
      </c>
      <c r="B20" s="9">
        <v>4</v>
      </c>
      <c r="C20" s="9" t="s">
        <v>16</v>
      </c>
      <c r="D20" s="9">
        <v>4</v>
      </c>
      <c r="E20" s="9">
        <v>27</v>
      </c>
      <c r="F20" s="9">
        <v>3</v>
      </c>
      <c r="G20" s="22">
        <v>1.4242425E-2</v>
      </c>
      <c r="H20" s="19">
        <v>54.545460000000006</v>
      </c>
      <c r="I20" s="4" t="s">
        <v>19</v>
      </c>
      <c r="J20" s="1" t="s">
        <v>20</v>
      </c>
    </row>
    <row r="21" spans="1:10" ht="15" customHeight="1" x14ac:dyDescent="0.2">
      <c r="A21" s="5" t="s">
        <v>34</v>
      </c>
      <c r="B21" s="9">
        <v>4</v>
      </c>
      <c r="C21" s="9">
        <v>2</v>
      </c>
      <c r="D21" s="9">
        <v>2</v>
      </c>
      <c r="E21" s="9">
        <v>227</v>
      </c>
      <c r="F21" s="9">
        <v>16</v>
      </c>
      <c r="G21" s="22">
        <v>0.20575757699999997</v>
      </c>
      <c r="H21" s="19">
        <v>700.00000999999997</v>
      </c>
      <c r="I21" s="4" t="s">
        <v>19</v>
      </c>
      <c r="J21" s="1" t="s">
        <v>20</v>
      </c>
    </row>
    <row r="22" spans="1:10" ht="15" customHeight="1" x14ac:dyDescent="0.2">
      <c r="A22" s="5" t="s">
        <v>35</v>
      </c>
      <c r="B22" s="9">
        <v>1</v>
      </c>
      <c r="C22" s="9" t="s">
        <v>16</v>
      </c>
      <c r="D22" s="9">
        <v>1</v>
      </c>
      <c r="E22" s="9">
        <v>5</v>
      </c>
      <c r="F22" s="9" t="s">
        <v>16</v>
      </c>
      <c r="G22" s="22">
        <v>3.0303029999999998E-3</v>
      </c>
      <c r="H22" s="19" t="s">
        <v>16</v>
      </c>
      <c r="I22" s="4" t="s">
        <v>19</v>
      </c>
      <c r="J22" s="1" t="s">
        <v>20</v>
      </c>
    </row>
    <row r="23" spans="1:10" ht="15" customHeight="1" x14ac:dyDescent="0.2">
      <c r="A23" s="5" t="s">
        <v>36</v>
      </c>
      <c r="B23" s="9">
        <v>4</v>
      </c>
      <c r="C23" s="9" t="s">
        <v>16</v>
      </c>
      <c r="D23" s="9">
        <v>4</v>
      </c>
      <c r="E23" s="9">
        <v>13</v>
      </c>
      <c r="F23" s="9" t="s">
        <v>16</v>
      </c>
      <c r="G23" s="22">
        <v>7.8787879999999994E-3</v>
      </c>
      <c r="H23" s="19" t="s">
        <v>16</v>
      </c>
      <c r="I23" s="4" t="s">
        <v>19</v>
      </c>
      <c r="J23" s="1" t="s">
        <v>20</v>
      </c>
    </row>
    <row r="24" spans="1:10" ht="15" customHeight="1" x14ac:dyDescent="0.2">
      <c r="A24" s="5" t="s">
        <v>37</v>
      </c>
      <c r="B24" s="9">
        <v>2</v>
      </c>
      <c r="C24" s="9" t="s">
        <v>16</v>
      </c>
      <c r="D24" s="9">
        <v>2</v>
      </c>
      <c r="E24" s="9">
        <v>3</v>
      </c>
      <c r="F24" s="9">
        <v>2</v>
      </c>
      <c r="G24" s="22">
        <v>1.818182E-3</v>
      </c>
      <c r="H24" s="19" t="s">
        <v>16</v>
      </c>
      <c r="I24" s="4" t="s">
        <v>19</v>
      </c>
      <c r="J24" s="1" t="s">
        <v>20</v>
      </c>
    </row>
    <row r="25" spans="1:10" ht="15" customHeight="1" x14ac:dyDescent="0.2">
      <c r="A25" s="5" t="s">
        <v>38</v>
      </c>
      <c r="B25" s="9">
        <v>3</v>
      </c>
      <c r="C25" s="9" t="s">
        <v>16</v>
      </c>
      <c r="D25" s="9">
        <v>3</v>
      </c>
      <c r="E25" s="9">
        <v>51</v>
      </c>
      <c r="F25" s="9">
        <v>43</v>
      </c>
      <c r="G25" s="22">
        <v>2.6666667000000002E-2</v>
      </c>
      <c r="H25" s="19">
        <v>709.09091999999987</v>
      </c>
      <c r="I25" s="4" t="s">
        <v>19</v>
      </c>
      <c r="J25" s="1" t="s">
        <v>20</v>
      </c>
    </row>
    <row r="26" spans="1:10" s="7" customFormat="1" ht="21" customHeight="1" x14ac:dyDescent="0.2">
      <c r="A26" s="5" t="s">
        <v>39</v>
      </c>
      <c r="B26" s="8">
        <f>SUM(B27:B28)</f>
        <v>4</v>
      </c>
      <c r="C26" s="8">
        <f t="shared" ref="C26:G26" si="4">SUM(C27:C28)</f>
        <v>1</v>
      </c>
      <c r="D26" s="8">
        <f t="shared" si="4"/>
        <v>3</v>
      </c>
      <c r="E26" s="8">
        <f t="shared" si="4"/>
        <v>73</v>
      </c>
      <c r="F26" s="8">
        <f t="shared" si="4"/>
        <v>0</v>
      </c>
      <c r="G26" s="21">
        <f t="shared" si="4"/>
        <v>4.7575757999999996E-2</v>
      </c>
      <c r="H26" s="18">
        <f>SUM(H27:H28)</f>
        <v>0</v>
      </c>
      <c r="I26" s="6" t="s">
        <v>19</v>
      </c>
      <c r="J26" s="7" t="s">
        <v>20</v>
      </c>
    </row>
    <row r="27" spans="1:10" ht="15" customHeight="1" x14ac:dyDescent="0.2">
      <c r="A27" s="5" t="s">
        <v>40</v>
      </c>
      <c r="B27" s="9">
        <v>3</v>
      </c>
      <c r="C27" s="9" t="s">
        <v>16</v>
      </c>
      <c r="D27" s="9">
        <v>3</v>
      </c>
      <c r="E27" s="9">
        <v>48</v>
      </c>
      <c r="F27" s="9" t="s">
        <v>16</v>
      </c>
      <c r="G27" s="22">
        <v>2.4848484999999997E-2</v>
      </c>
      <c r="H27" s="19" t="s">
        <v>16</v>
      </c>
      <c r="I27" s="4" t="s">
        <v>19</v>
      </c>
      <c r="J27" s="1" t="s">
        <v>20</v>
      </c>
    </row>
    <row r="28" spans="1:10" ht="15" customHeight="1" x14ac:dyDescent="0.2">
      <c r="A28" s="5" t="s">
        <v>41</v>
      </c>
      <c r="B28" s="9">
        <v>1</v>
      </c>
      <c r="C28" s="9">
        <v>1</v>
      </c>
      <c r="D28" s="9" t="s">
        <v>16</v>
      </c>
      <c r="E28" s="9">
        <v>25</v>
      </c>
      <c r="F28" s="9" t="s">
        <v>16</v>
      </c>
      <c r="G28" s="22">
        <v>2.2727272999999999E-2</v>
      </c>
      <c r="H28" s="19" t="s">
        <v>16</v>
      </c>
      <c r="I28" s="4" t="s">
        <v>19</v>
      </c>
      <c r="J28" s="1" t="s">
        <v>20</v>
      </c>
    </row>
    <row r="29" spans="1:10" s="7" customFormat="1" ht="21" customHeight="1" x14ac:dyDescent="0.2">
      <c r="A29" s="5" t="s">
        <v>42</v>
      </c>
      <c r="B29" s="8">
        <f>SUM(B30:B33)</f>
        <v>10</v>
      </c>
      <c r="C29" s="8">
        <f t="shared" ref="C29:H29" si="5">SUM(C30:C33)</f>
        <v>1</v>
      </c>
      <c r="D29" s="8">
        <f t="shared" si="5"/>
        <v>9</v>
      </c>
      <c r="E29" s="8">
        <f t="shared" si="5"/>
        <v>123</v>
      </c>
      <c r="F29" s="8">
        <f t="shared" si="5"/>
        <v>54</v>
      </c>
      <c r="G29" s="21">
        <f t="shared" si="5"/>
        <v>6.9999999999999993E-2</v>
      </c>
      <c r="H29" s="18">
        <f t="shared" si="5"/>
        <v>1145.45453</v>
      </c>
      <c r="I29" s="6" t="s">
        <v>19</v>
      </c>
      <c r="J29" s="7" t="s">
        <v>20</v>
      </c>
    </row>
    <row r="30" spans="1:10" ht="15" customHeight="1" x14ac:dyDescent="0.2">
      <c r="A30" s="5" t="s">
        <v>478</v>
      </c>
      <c r="B30" s="9">
        <v>3</v>
      </c>
      <c r="C30" s="9" t="s">
        <v>16</v>
      </c>
      <c r="D30" s="9">
        <v>3</v>
      </c>
      <c r="E30" s="9">
        <v>17</v>
      </c>
      <c r="F30" s="9">
        <v>2</v>
      </c>
      <c r="G30" s="22">
        <v>1.0303029999999999E-2</v>
      </c>
      <c r="H30" s="19">
        <v>290.90906999999999</v>
      </c>
      <c r="I30" s="4" t="s">
        <v>19</v>
      </c>
      <c r="J30" s="1" t="s">
        <v>20</v>
      </c>
    </row>
    <row r="31" spans="1:10" ht="15" customHeight="1" x14ac:dyDescent="0.2">
      <c r="A31" s="5" t="s">
        <v>43</v>
      </c>
      <c r="B31" s="9">
        <v>3</v>
      </c>
      <c r="C31" s="9">
        <v>1</v>
      </c>
      <c r="D31" s="9">
        <v>2</v>
      </c>
      <c r="E31" s="9">
        <v>96</v>
      </c>
      <c r="F31" s="9">
        <v>50</v>
      </c>
      <c r="G31" s="22">
        <v>5.3636362999999999E-2</v>
      </c>
      <c r="H31" s="19">
        <v>800</v>
      </c>
      <c r="I31" s="4" t="s">
        <v>19</v>
      </c>
      <c r="J31" s="1" t="s">
        <v>20</v>
      </c>
    </row>
    <row r="32" spans="1:10" ht="15" customHeight="1" x14ac:dyDescent="0.2">
      <c r="A32" s="5" t="s">
        <v>44</v>
      </c>
      <c r="B32" s="9">
        <v>2</v>
      </c>
      <c r="C32" s="9" t="s">
        <v>16</v>
      </c>
      <c r="D32" s="9">
        <v>2</v>
      </c>
      <c r="E32" s="9">
        <v>3</v>
      </c>
      <c r="F32" s="9">
        <v>1</v>
      </c>
      <c r="G32" s="22">
        <v>1.818182E-3</v>
      </c>
      <c r="H32" s="19">
        <v>36.363630000000001</v>
      </c>
      <c r="I32" s="4" t="s">
        <v>19</v>
      </c>
      <c r="J32" s="1" t="s">
        <v>20</v>
      </c>
    </row>
    <row r="33" spans="1:10" ht="15" customHeight="1" x14ac:dyDescent="0.2">
      <c r="A33" s="5" t="s">
        <v>45</v>
      </c>
      <c r="B33" s="9">
        <v>2</v>
      </c>
      <c r="C33" s="9" t="s">
        <v>16</v>
      </c>
      <c r="D33" s="9">
        <v>2</v>
      </c>
      <c r="E33" s="9">
        <v>7</v>
      </c>
      <c r="F33" s="9">
        <v>1</v>
      </c>
      <c r="G33" s="22">
        <v>4.2424250000000002E-3</v>
      </c>
      <c r="H33" s="19">
        <v>18.181829999999998</v>
      </c>
      <c r="I33" s="4" t="s">
        <v>19</v>
      </c>
      <c r="J33" s="1" t="s">
        <v>20</v>
      </c>
    </row>
    <row r="34" spans="1:10" s="7" customFormat="1" ht="21" customHeight="1" x14ac:dyDescent="0.2">
      <c r="A34" s="5" t="s">
        <v>4</v>
      </c>
      <c r="B34" s="8">
        <f>SUM(B35+B43+B54+B62+B69+B73)</f>
        <v>604</v>
      </c>
      <c r="C34" s="8">
        <f t="shared" ref="C34:H34" si="6">SUM(C35+C43+C54+C62+C69+C73)</f>
        <v>63</v>
      </c>
      <c r="D34" s="8">
        <f t="shared" si="6"/>
        <v>541</v>
      </c>
      <c r="E34" s="8">
        <f t="shared" si="6"/>
        <v>43820</v>
      </c>
      <c r="F34" s="8">
        <f t="shared" si="6"/>
        <v>12178</v>
      </c>
      <c r="G34" s="21">
        <f t="shared" si="6"/>
        <v>22.611700060000008</v>
      </c>
      <c r="H34" s="18">
        <f t="shared" si="6"/>
        <v>616351.09103000001</v>
      </c>
      <c r="I34" s="6" t="s">
        <v>19</v>
      </c>
      <c r="J34" s="7" t="s">
        <v>20</v>
      </c>
    </row>
    <row r="35" spans="1:10" s="7" customFormat="1" ht="21" customHeight="1" x14ac:dyDescent="0.2">
      <c r="A35" s="5" t="s">
        <v>46</v>
      </c>
      <c r="B35" s="8">
        <f>SUM(B36:B42)</f>
        <v>22</v>
      </c>
      <c r="C35" s="8">
        <f t="shared" ref="C35:H35" si="7">SUM(C36:C42)</f>
        <v>5</v>
      </c>
      <c r="D35" s="8">
        <f t="shared" si="7"/>
        <v>17</v>
      </c>
      <c r="E35" s="8">
        <f t="shared" si="7"/>
        <v>299</v>
      </c>
      <c r="F35" s="8">
        <f t="shared" si="7"/>
        <v>197</v>
      </c>
      <c r="G35" s="21">
        <f t="shared" si="7"/>
        <v>0.18090909299999999</v>
      </c>
      <c r="H35" s="18">
        <f t="shared" si="7"/>
        <v>3530.4545800000001</v>
      </c>
      <c r="I35" s="6" t="s">
        <v>19</v>
      </c>
      <c r="J35" s="7" t="s">
        <v>20</v>
      </c>
    </row>
    <row r="36" spans="1:10" ht="15" customHeight="1" x14ac:dyDescent="0.2">
      <c r="A36" s="5" t="s">
        <v>479</v>
      </c>
      <c r="B36" s="9">
        <v>6</v>
      </c>
      <c r="C36" s="9">
        <v>2</v>
      </c>
      <c r="D36" s="9">
        <v>4</v>
      </c>
      <c r="E36" s="9">
        <v>21</v>
      </c>
      <c r="F36" s="9">
        <v>6.9999999999999991</v>
      </c>
      <c r="G36" s="22">
        <v>1.2727272999999999E-2</v>
      </c>
      <c r="H36" s="19">
        <v>124.09091999999997</v>
      </c>
      <c r="I36" s="4" t="s">
        <v>19</v>
      </c>
      <c r="J36" s="1" t="s">
        <v>20</v>
      </c>
    </row>
    <row r="37" spans="1:10" ht="15" customHeight="1" x14ac:dyDescent="0.2">
      <c r="A37" s="5" t="s">
        <v>47</v>
      </c>
      <c r="B37" s="9">
        <v>1</v>
      </c>
      <c r="C37" s="9" t="s">
        <v>16</v>
      </c>
      <c r="D37" s="9">
        <v>1</v>
      </c>
      <c r="E37" s="9">
        <v>25</v>
      </c>
      <c r="F37" s="9" t="s">
        <v>16</v>
      </c>
      <c r="G37" s="22">
        <v>0.02</v>
      </c>
      <c r="H37" s="19" t="s">
        <v>16</v>
      </c>
      <c r="I37" s="4" t="s">
        <v>19</v>
      </c>
      <c r="J37" s="1" t="s">
        <v>20</v>
      </c>
    </row>
    <row r="38" spans="1:10" ht="15" customHeight="1" x14ac:dyDescent="0.2">
      <c r="A38" s="5" t="s">
        <v>48</v>
      </c>
      <c r="B38" s="9">
        <v>1</v>
      </c>
      <c r="C38" s="9">
        <v>1</v>
      </c>
      <c r="D38" s="9" t="s">
        <v>16</v>
      </c>
      <c r="E38" s="9">
        <v>11</v>
      </c>
      <c r="F38" s="9">
        <v>2</v>
      </c>
      <c r="G38" s="22">
        <v>6.6666670000000003E-3</v>
      </c>
      <c r="H38" s="19">
        <v>200.00000999999997</v>
      </c>
      <c r="I38" s="4" t="s">
        <v>19</v>
      </c>
      <c r="J38" s="1" t="s">
        <v>20</v>
      </c>
    </row>
    <row r="39" spans="1:10" ht="15" customHeight="1" x14ac:dyDescent="0.2">
      <c r="A39" s="5" t="s">
        <v>49</v>
      </c>
      <c r="B39" s="9">
        <v>3</v>
      </c>
      <c r="C39" s="9" t="s">
        <v>16</v>
      </c>
      <c r="D39" s="9">
        <v>3</v>
      </c>
      <c r="E39" s="9">
        <v>17</v>
      </c>
      <c r="F39" s="9">
        <v>17</v>
      </c>
      <c r="G39" s="22">
        <v>1.0303030000000001E-2</v>
      </c>
      <c r="H39" s="19">
        <v>127.27272000000002</v>
      </c>
      <c r="I39" s="4" t="s">
        <v>19</v>
      </c>
      <c r="J39" s="1" t="s">
        <v>20</v>
      </c>
    </row>
    <row r="40" spans="1:10" ht="15" customHeight="1" x14ac:dyDescent="0.2">
      <c r="A40" s="5" t="s">
        <v>50</v>
      </c>
      <c r="B40" s="9">
        <v>4</v>
      </c>
      <c r="C40" s="9" t="s">
        <v>16</v>
      </c>
      <c r="D40" s="9">
        <v>4</v>
      </c>
      <c r="E40" s="9">
        <v>14</v>
      </c>
      <c r="F40" s="9">
        <v>13</v>
      </c>
      <c r="G40" s="22">
        <v>8.4848489999999992E-3</v>
      </c>
      <c r="H40" s="19">
        <v>200.00001000000003</v>
      </c>
      <c r="I40" s="4" t="s">
        <v>19</v>
      </c>
      <c r="J40" s="1" t="s">
        <v>20</v>
      </c>
    </row>
    <row r="41" spans="1:10" ht="15" customHeight="1" x14ac:dyDescent="0.2">
      <c r="A41" s="5" t="s">
        <v>51</v>
      </c>
      <c r="B41" s="9">
        <v>5</v>
      </c>
      <c r="C41" s="9">
        <v>2</v>
      </c>
      <c r="D41" s="9">
        <v>3</v>
      </c>
      <c r="E41" s="9">
        <v>168</v>
      </c>
      <c r="F41" s="9">
        <v>151</v>
      </c>
      <c r="G41" s="22">
        <v>0.10090909200000001</v>
      </c>
      <c r="H41" s="19">
        <v>2754.5454600000003</v>
      </c>
      <c r="I41" s="4" t="s">
        <v>19</v>
      </c>
      <c r="J41" s="1" t="s">
        <v>20</v>
      </c>
    </row>
    <row r="42" spans="1:10" ht="15" customHeight="1" x14ac:dyDescent="0.2">
      <c r="A42" s="5" t="s">
        <v>52</v>
      </c>
      <c r="B42" s="9">
        <v>2</v>
      </c>
      <c r="C42" s="9" t="s">
        <v>16</v>
      </c>
      <c r="D42" s="9">
        <v>2</v>
      </c>
      <c r="E42" s="9">
        <v>43</v>
      </c>
      <c r="F42" s="9">
        <v>7</v>
      </c>
      <c r="G42" s="22">
        <v>2.1818182000000002E-2</v>
      </c>
      <c r="H42" s="19">
        <v>124.54545999999999</v>
      </c>
      <c r="I42" s="4" t="s">
        <v>19</v>
      </c>
      <c r="J42" s="1" t="s">
        <v>20</v>
      </c>
    </row>
    <row r="43" spans="1:10" s="7" customFormat="1" ht="21" customHeight="1" x14ac:dyDescent="0.2">
      <c r="A43" s="5" t="s">
        <v>53</v>
      </c>
      <c r="B43" s="8">
        <f>SUM(B44:B53)</f>
        <v>201</v>
      </c>
      <c r="C43" s="8">
        <f t="shared" ref="C43:H43" si="8">SUM(C44:C53)</f>
        <v>17</v>
      </c>
      <c r="D43" s="8">
        <f t="shared" si="8"/>
        <v>184</v>
      </c>
      <c r="E43" s="8">
        <f t="shared" si="8"/>
        <v>7485</v>
      </c>
      <c r="F43" s="8">
        <f t="shared" si="8"/>
        <v>5148.0000000000009</v>
      </c>
      <c r="G43" s="21">
        <f t="shared" si="8"/>
        <v>4.3906000189999999</v>
      </c>
      <c r="H43" s="18">
        <f t="shared" si="8"/>
        <v>112742.27269</v>
      </c>
      <c r="I43" s="6" t="s">
        <v>19</v>
      </c>
      <c r="J43" s="7" t="s">
        <v>20</v>
      </c>
    </row>
    <row r="44" spans="1:10" ht="15" customHeight="1" x14ac:dyDescent="0.2">
      <c r="A44" s="5" t="s">
        <v>480</v>
      </c>
      <c r="B44" s="9">
        <v>32</v>
      </c>
      <c r="C44" s="9">
        <v>1</v>
      </c>
      <c r="D44" s="9">
        <v>31</v>
      </c>
      <c r="E44" s="9">
        <v>524.99999999999989</v>
      </c>
      <c r="F44" s="9">
        <v>39.000000000000014</v>
      </c>
      <c r="G44" s="22">
        <v>0.32515151699999989</v>
      </c>
      <c r="H44" s="19">
        <v>709.0909200000001</v>
      </c>
      <c r="I44" s="4" t="s">
        <v>19</v>
      </c>
      <c r="J44" s="1" t="s">
        <v>20</v>
      </c>
    </row>
    <row r="45" spans="1:10" ht="15" customHeight="1" x14ac:dyDescent="0.2">
      <c r="A45" s="5" t="s">
        <v>54</v>
      </c>
      <c r="B45" s="9">
        <v>3</v>
      </c>
      <c r="C45" s="9" t="s">
        <v>16</v>
      </c>
      <c r="D45" s="9">
        <v>3</v>
      </c>
      <c r="E45" s="9">
        <v>6</v>
      </c>
      <c r="F45" s="9">
        <v>2</v>
      </c>
      <c r="G45" s="22">
        <v>3.6363640000000004E-3</v>
      </c>
      <c r="H45" s="19">
        <v>36.363630000000001</v>
      </c>
      <c r="I45" s="4" t="s">
        <v>19</v>
      </c>
      <c r="J45" s="1" t="s">
        <v>20</v>
      </c>
    </row>
    <row r="46" spans="1:10" ht="15" customHeight="1" x14ac:dyDescent="0.2">
      <c r="A46" s="5" t="s">
        <v>55</v>
      </c>
      <c r="B46" s="9">
        <v>26</v>
      </c>
      <c r="C46" s="9" t="s">
        <v>16</v>
      </c>
      <c r="D46" s="9">
        <v>26</v>
      </c>
      <c r="E46" s="9">
        <v>151.00000000000003</v>
      </c>
      <c r="F46" s="9">
        <v>36</v>
      </c>
      <c r="G46" s="22">
        <v>8.9090910000000009E-2</v>
      </c>
      <c r="H46" s="19">
        <v>1127.2727399999997</v>
      </c>
      <c r="I46" s="4" t="s">
        <v>19</v>
      </c>
      <c r="J46" s="1" t="s">
        <v>20</v>
      </c>
    </row>
    <row r="47" spans="1:10" ht="15" customHeight="1" x14ac:dyDescent="0.2">
      <c r="A47" s="5" t="s">
        <v>56</v>
      </c>
      <c r="B47" s="9">
        <v>6</v>
      </c>
      <c r="C47" s="9">
        <v>1</v>
      </c>
      <c r="D47" s="9">
        <v>5</v>
      </c>
      <c r="E47" s="9">
        <v>975</v>
      </c>
      <c r="F47" s="9">
        <v>568</v>
      </c>
      <c r="G47" s="22">
        <v>0.58424242399999993</v>
      </c>
      <c r="H47" s="19">
        <v>17400</v>
      </c>
      <c r="I47" s="4" t="s">
        <v>19</v>
      </c>
      <c r="J47" s="1" t="s">
        <v>20</v>
      </c>
    </row>
    <row r="48" spans="1:10" ht="15" customHeight="1" x14ac:dyDescent="0.2">
      <c r="A48" s="5" t="s">
        <v>57</v>
      </c>
      <c r="B48" s="9">
        <v>8</v>
      </c>
      <c r="C48" s="9">
        <v>1</v>
      </c>
      <c r="D48" s="9">
        <v>7</v>
      </c>
      <c r="E48" s="9">
        <v>53</v>
      </c>
      <c r="F48" s="9">
        <v>17</v>
      </c>
      <c r="G48" s="22">
        <v>3.3327272999999998E-2</v>
      </c>
      <c r="H48" s="19">
        <v>890.90907000000004</v>
      </c>
      <c r="I48" s="4" t="s">
        <v>19</v>
      </c>
      <c r="J48" s="1" t="s">
        <v>20</v>
      </c>
    </row>
    <row r="49" spans="1:10" ht="15" customHeight="1" x14ac:dyDescent="0.2">
      <c r="A49" s="5" t="s">
        <v>58</v>
      </c>
      <c r="B49" s="9">
        <v>31</v>
      </c>
      <c r="C49" s="9">
        <v>2</v>
      </c>
      <c r="D49" s="9">
        <v>29</v>
      </c>
      <c r="E49" s="9">
        <v>3103.0000000000005</v>
      </c>
      <c r="F49" s="9">
        <v>3007.0000000000009</v>
      </c>
      <c r="G49" s="22">
        <v>1.9703030349999993</v>
      </c>
      <c r="H49" s="19">
        <v>57672.72727000001</v>
      </c>
      <c r="I49" s="4" t="s">
        <v>19</v>
      </c>
      <c r="J49" s="1" t="s">
        <v>20</v>
      </c>
    </row>
    <row r="50" spans="1:10" ht="15" customHeight="1" x14ac:dyDescent="0.2">
      <c r="A50" s="5" t="s">
        <v>59</v>
      </c>
      <c r="B50" s="9">
        <v>40</v>
      </c>
      <c r="C50" s="9">
        <v>11</v>
      </c>
      <c r="D50" s="9">
        <v>29</v>
      </c>
      <c r="E50" s="9">
        <v>2470</v>
      </c>
      <c r="F50" s="9">
        <v>1475</v>
      </c>
      <c r="G50" s="22">
        <v>1.2672727319999999</v>
      </c>
      <c r="H50" s="19">
        <v>34727.27270999999</v>
      </c>
      <c r="I50" s="4" t="s">
        <v>19</v>
      </c>
      <c r="J50" s="1" t="s">
        <v>20</v>
      </c>
    </row>
    <row r="51" spans="1:10" ht="15" customHeight="1" x14ac:dyDescent="0.2">
      <c r="A51" s="5" t="s">
        <v>60</v>
      </c>
      <c r="B51" s="9">
        <v>11</v>
      </c>
      <c r="C51" s="9" t="s">
        <v>16</v>
      </c>
      <c r="D51" s="9">
        <v>11</v>
      </c>
      <c r="E51" s="9">
        <v>56</v>
      </c>
      <c r="F51" s="9">
        <v>2.0000000000000004</v>
      </c>
      <c r="G51" s="22">
        <v>3.1212123000000001E-2</v>
      </c>
      <c r="H51" s="19">
        <v>36.363630000000001</v>
      </c>
      <c r="I51" s="4" t="s">
        <v>19</v>
      </c>
      <c r="J51" s="1" t="s">
        <v>20</v>
      </c>
    </row>
    <row r="52" spans="1:10" ht="15" customHeight="1" x14ac:dyDescent="0.2">
      <c r="A52" s="5" t="s">
        <v>61</v>
      </c>
      <c r="B52" s="9">
        <v>30</v>
      </c>
      <c r="C52" s="9" t="s">
        <v>16</v>
      </c>
      <c r="D52" s="9">
        <v>30</v>
      </c>
      <c r="E52" s="9">
        <v>90.999999999999972</v>
      </c>
      <c r="F52" s="9">
        <v>2</v>
      </c>
      <c r="G52" s="22">
        <v>5.3030307000000006E-2</v>
      </c>
      <c r="H52" s="19">
        <v>142.27272000000002</v>
      </c>
      <c r="I52" s="4" t="s">
        <v>19</v>
      </c>
      <c r="J52" s="1" t="s">
        <v>20</v>
      </c>
    </row>
    <row r="53" spans="1:10" ht="15" customHeight="1" x14ac:dyDescent="0.2">
      <c r="A53" s="5" t="s">
        <v>62</v>
      </c>
      <c r="B53" s="9">
        <v>14</v>
      </c>
      <c r="C53" s="9">
        <v>1</v>
      </c>
      <c r="D53" s="9">
        <v>13</v>
      </c>
      <c r="E53" s="9">
        <v>54.999999999999993</v>
      </c>
      <c r="F53" s="9" t="s">
        <v>16</v>
      </c>
      <c r="G53" s="22">
        <v>3.3333333999999999E-2</v>
      </c>
      <c r="H53" s="19" t="s">
        <v>16</v>
      </c>
      <c r="I53" s="4" t="s">
        <v>19</v>
      </c>
      <c r="J53" s="1" t="s">
        <v>20</v>
      </c>
    </row>
    <row r="54" spans="1:10" s="7" customFormat="1" ht="21" customHeight="1" x14ac:dyDescent="0.2">
      <c r="A54" s="5" t="s">
        <v>63</v>
      </c>
      <c r="B54" s="8">
        <f>SUM(B55:B61)</f>
        <v>63</v>
      </c>
      <c r="C54" s="8">
        <f>SUM(C55:C61)</f>
        <v>4</v>
      </c>
      <c r="D54" s="8">
        <f t="shared" ref="D54:H54" si="9">SUM(D55:D61)</f>
        <v>59</v>
      </c>
      <c r="E54" s="8">
        <f t="shared" si="9"/>
        <v>947</v>
      </c>
      <c r="F54" s="8">
        <f t="shared" si="9"/>
        <v>508</v>
      </c>
      <c r="G54" s="21">
        <f t="shared" si="9"/>
        <v>0.77909091500000005</v>
      </c>
      <c r="H54" s="18">
        <f t="shared" si="9"/>
        <v>18807.909130000004</v>
      </c>
      <c r="I54" s="6" t="s">
        <v>19</v>
      </c>
      <c r="J54" s="7" t="s">
        <v>20</v>
      </c>
    </row>
    <row r="55" spans="1:10" ht="15" customHeight="1" x14ac:dyDescent="0.2">
      <c r="A55" s="5" t="s">
        <v>481</v>
      </c>
      <c r="B55" s="9">
        <v>9</v>
      </c>
      <c r="C55" s="9">
        <v>1</v>
      </c>
      <c r="D55" s="9">
        <v>8</v>
      </c>
      <c r="E55" s="9">
        <v>136</v>
      </c>
      <c r="F55" s="9">
        <v>44</v>
      </c>
      <c r="G55" s="22">
        <v>9.1212120999999993E-2</v>
      </c>
      <c r="H55" s="19">
        <v>2463.6363700000002</v>
      </c>
      <c r="I55" s="4" t="s">
        <v>19</v>
      </c>
      <c r="J55" s="1" t="s">
        <v>20</v>
      </c>
    </row>
    <row r="56" spans="1:10" ht="15" customHeight="1" x14ac:dyDescent="0.2">
      <c r="A56" s="5" t="s">
        <v>64</v>
      </c>
      <c r="B56" s="9">
        <v>9</v>
      </c>
      <c r="C56" s="9" t="s">
        <v>16</v>
      </c>
      <c r="D56" s="9">
        <v>9</v>
      </c>
      <c r="E56" s="9">
        <v>81</v>
      </c>
      <c r="F56" s="9">
        <v>7</v>
      </c>
      <c r="G56" s="22">
        <v>4.8787880000000013E-2</v>
      </c>
      <c r="H56" s="19">
        <v>118.18182999999999</v>
      </c>
      <c r="I56" s="4" t="s">
        <v>19</v>
      </c>
      <c r="J56" s="1" t="s">
        <v>20</v>
      </c>
    </row>
    <row r="57" spans="1:10" ht="15" customHeight="1" x14ac:dyDescent="0.2">
      <c r="A57" s="5" t="s">
        <v>65</v>
      </c>
      <c r="B57" s="9">
        <v>13</v>
      </c>
      <c r="C57" s="9" t="s">
        <v>16</v>
      </c>
      <c r="D57" s="9">
        <v>13</v>
      </c>
      <c r="E57" s="9">
        <v>41</v>
      </c>
      <c r="F57" s="9">
        <v>10</v>
      </c>
      <c r="G57" s="22">
        <v>2.4848485999999999E-2</v>
      </c>
      <c r="H57" s="19">
        <v>87.727260000000015</v>
      </c>
      <c r="I57" s="4" t="s">
        <v>19</v>
      </c>
      <c r="J57" s="1" t="s">
        <v>20</v>
      </c>
    </row>
    <row r="58" spans="1:10" ht="15" customHeight="1" x14ac:dyDescent="0.2">
      <c r="A58" s="5" t="s">
        <v>66</v>
      </c>
      <c r="B58" s="9">
        <v>2</v>
      </c>
      <c r="C58" s="9" t="s">
        <v>16</v>
      </c>
      <c r="D58" s="9">
        <v>2</v>
      </c>
      <c r="E58" s="9">
        <v>18</v>
      </c>
      <c r="F58" s="9">
        <v>4</v>
      </c>
      <c r="G58" s="22">
        <v>1.0909090999999999E-2</v>
      </c>
      <c r="H58" s="19">
        <v>2</v>
      </c>
      <c r="I58" s="4" t="s">
        <v>19</v>
      </c>
      <c r="J58" s="1" t="s">
        <v>20</v>
      </c>
    </row>
    <row r="59" spans="1:10" ht="15" customHeight="1" x14ac:dyDescent="0.2">
      <c r="A59" s="5" t="s">
        <v>67</v>
      </c>
      <c r="B59" s="9">
        <v>22</v>
      </c>
      <c r="C59" s="9">
        <v>1</v>
      </c>
      <c r="D59" s="9">
        <v>21</v>
      </c>
      <c r="E59" s="9">
        <v>599</v>
      </c>
      <c r="F59" s="9">
        <v>420</v>
      </c>
      <c r="G59" s="22">
        <v>0.56000000300000008</v>
      </c>
      <c r="H59" s="19">
        <v>15181.818210000001</v>
      </c>
      <c r="I59" s="4" t="s">
        <v>19</v>
      </c>
      <c r="J59" s="1" t="s">
        <v>20</v>
      </c>
    </row>
    <row r="60" spans="1:10" ht="15" customHeight="1" x14ac:dyDescent="0.2">
      <c r="A60" s="5" t="s">
        <v>68</v>
      </c>
      <c r="B60" s="9">
        <v>6</v>
      </c>
      <c r="C60" s="9" t="s">
        <v>16</v>
      </c>
      <c r="D60" s="9">
        <v>6</v>
      </c>
      <c r="E60" s="9">
        <v>19</v>
      </c>
      <c r="F60" s="9">
        <v>3</v>
      </c>
      <c r="G60" s="22">
        <v>1.1515151999999999E-2</v>
      </c>
      <c r="H60" s="19">
        <v>54.545460000000006</v>
      </c>
      <c r="I60" s="4" t="s">
        <v>19</v>
      </c>
      <c r="J60" s="1" t="s">
        <v>20</v>
      </c>
    </row>
    <row r="61" spans="1:10" ht="15" customHeight="1" x14ac:dyDescent="0.2">
      <c r="A61" s="5" t="s">
        <v>69</v>
      </c>
      <c r="B61" s="9">
        <v>2</v>
      </c>
      <c r="C61" s="9">
        <v>2</v>
      </c>
      <c r="D61" s="9" t="s">
        <v>16</v>
      </c>
      <c r="E61" s="9">
        <v>53</v>
      </c>
      <c r="F61" s="9">
        <v>20</v>
      </c>
      <c r="G61" s="22">
        <v>3.1818182E-2</v>
      </c>
      <c r="H61" s="19">
        <v>900</v>
      </c>
      <c r="I61" s="4" t="s">
        <v>19</v>
      </c>
      <c r="J61" s="1" t="s">
        <v>20</v>
      </c>
    </row>
    <row r="62" spans="1:10" s="7" customFormat="1" ht="21" customHeight="1" x14ac:dyDescent="0.2">
      <c r="A62" s="5" t="s">
        <v>70</v>
      </c>
      <c r="B62" s="8">
        <f>SUM(B63:B68)</f>
        <v>25</v>
      </c>
      <c r="C62" s="8">
        <f t="shared" ref="C62:H62" si="10">SUM(C63:C68)</f>
        <v>2</v>
      </c>
      <c r="D62" s="8">
        <f t="shared" si="10"/>
        <v>23</v>
      </c>
      <c r="E62" s="8">
        <f t="shared" si="10"/>
        <v>113</v>
      </c>
      <c r="F62" s="8">
        <f t="shared" si="10"/>
        <v>34</v>
      </c>
      <c r="G62" s="21">
        <f t="shared" si="10"/>
        <v>6.4242428000000004E-2</v>
      </c>
      <c r="H62" s="18">
        <f t="shared" si="10"/>
        <v>700.00001999999995</v>
      </c>
      <c r="I62" s="6" t="s">
        <v>19</v>
      </c>
      <c r="J62" s="7" t="s">
        <v>20</v>
      </c>
    </row>
    <row r="63" spans="1:10" ht="15" customHeight="1" x14ac:dyDescent="0.2">
      <c r="A63" s="5" t="s">
        <v>482</v>
      </c>
      <c r="B63" s="9">
        <v>3</v>
      </c>
      <c r="C63" s="9">
        <v>1</v>
      </c>
      <c r="D63" s="9">
        <v>2</v>
      </c>
      <c r="E63" s="9">
        <v>27</v>
      </c>
      <c r="F63" s="9">
        <v>21</v>
      </c>
      <c r="G63" s="22">
        <v>1.4242424999999998E-2</v>
      </c>
      <c r="H63" s="19">
        <v>409.09091999999993</v>
      </c>
      <c r="I63" s="4" t="s">
        <v>19</v>
      </c>
      <c r="J63" s="1" t="s">
        <v>20</v>
      </c>
    </row>
    <row r="64" spans="1:10" ht="15" customHeight="1" x14ac:dyDescent="0.2">
      <c r="A64" s="5" t="s">
        <v>71</v>
      </c>
      <c r="B64" s="9">
        <v>5</v>
      </c>
      <c r="C64" s="9" t="s">
        <v>16</v>
      </c>
      <c r="D64" s="9">
        <v>5</v>
      </c>
      <c r="E64" s="9">
        <v>19</v>
      </c>
      <c r="F64" s="9">
        <v>6</v>
      </c>
      <c r="G64" s="22">
        <v>1.1515151999999997E-2</v>
      </c>
      <c r="H64" s="19">
        <v>109.09092000000001</v>
      </c>
      <c r="I64" s="4" t="s">
        <v>19</v>
      </c>
      <c r="J64" s="1" t="s">
        <v>20</v>
      </c>
    </row>
    <row r="65" spans="1:10" ht="15" customHeight="1" x14ac:dyDescent="0.2">
      <c r="A65" s="5" t="s">
        <v>72</v>
      </c>
      <c r="B65" s="9">
        <v>4</v>
      </c>
      <c r="C65" s="9">
        <v>1</v>
      </c>
      <c r="D65" s="9">
        <v>3</v>
      </c>
      <c r="E65" s="9">
        <v>7</v>
      </c>
      <c r="F65" s="9">
        <v>3</v>
      </c>
      <c r="G65" s="22">
        <v>4.2424250000000002E-3</v>
      </c>
      <c r="H65" s="19">
        <v>109.09092</v>
      </c>
      <c r="I65" s="4" t="s">
        <v>19</v>
      </c>
      <c r="J65" s="1" t="s">
        <v>20</v>
      </c>
    </row>
    <row r="66" spans="1:10" ht="15" customHeight="1" x14ac:dyDescent="0.2">
      <c r="A66" s="5" t="s">
        <v>73</v>
      </c>
      <c r="B66" s="9">
        <v>3</v>
      </c>
      <c r="C66" s="9" t="s">
        <v>16</v>
      </c>
      <c r="D66" s="9">
        <v>3</v>
      </c>
      <c r="E66" s="9">
        <v>26</v>
      </c>
      <c r="F66" s="9" t="s">
        <v>16</v>
      </c>
      <c r="G66" s="22">
        <v>1.5757575999999999E-2</v>
      </c>
      <c r="H66" s="19" t="s">
        <v>16</v>
      </c>
      <c r="I66" s="4" t="s">
        <v>19</v>
      </c>
      <c r="J66" s="1" t="s">
        <v>20</v>
      </c>
    </row>
    <row r="67" spans="1:10" ht="15" customHeight="1" x14ac:dyDescent="0.2">
      <c r="A67" s="5" t="s">
        <v>74</v>
      </c>
      <c r="B67" s="9">
        <v>9</v>
      </c>
      <c r="C67" s="9" t="s">
        <v>16</v>
      </c>
      <c r="D67" s="9">
        <v>9</v>
      </c>
      <c r="E67" s="9">
        <v>33</v>
      </c>
      <c r="F67" s="9">
        <v>3</v>
      </c>
      <c r="G67" s="22">
        <v>1.7878789000000003E-2</v>
      </c>
      <c r="H67" s="19">
        <v>72.727260000000001</v>
      </c>
      <c r="I67" s="4" t="s">
        <v>19</v>
      </c>
      <c r="J67" s="1" t="s">
        <v>20</v>
      </c>
    </row>
    <row r="68" spans="1:10" ht="15" customHeight="1" x14ac:dyDescent="0.2">
      <c r="A68" s="5" t="s">
        <v>75</v>
      </c>
      <c r="B68" s="9">
        <v>1</v>
      </c>
      <c r="C68" s="9" t="s">
        <v>16</v>
      </c>
      <c r="D68" s="9">
        <v>1</v>
      </c>
      <c r="E68" s="9">
        <v>1</v>
      </c>
      <c r="F68" s="9">
        <v>1</v>
      </c>
      <c r="G68" s="22">
        <v>6.0606099999999997E-4</v>
      </c>
      <c r="H68" s="19" t="s">
        <v>16</v>
      </c>
      <c r="I68" s="4" t="s">
        <v>19</v>
      </c>
      <c r="J68" s="1" t="s">
        <v>20</v>
      </c>
    </row>
    <row r="69" spans="1:10" s="7" customFormat="1" ht="21" customHeight="1" x14ac:dyDescent="0.2">
      <c r="A69" s="5" t="s">
        <v>76</v>
      </c>
      <c r="B69" s="8">
        <f>SUM(B70:B72)</f>
        <v>10</v>
      </c>
      <c r="C69" s="8">
        <f t="shared" ref="C69:H69" si="11">SUM(C70:C72)</f>
        <v>0</v>
      </c>
      <c r="D69" s="8">
        <f t="shared" si="11"/>
        <v>10</v>
      </c>
      <c r="E69" s="8">
        <f t="shared" si="11"/>
        <v>44</v>
      </c>
      <c r="F69" s="8">
        <f t="shared" si="11"/>
        <v>1</v>
      </c>
      <c r="G69" s="21">
        <f t="shared" si="11"/>
        <v>2.6363637000000002E-2</v>
      </c>
      <c r="H69" s="18">
        <f t="shared" si="11"/>
        <v>18.181829999999998</v>
      </c>
      <c r="I69" s="6" t="s">
        <v>19</v>
      </c>
      <c r="J69" s="7" t="s">
        <v>20</v>
      </c>
    </row>
    <row r="70" spans="1:10" ht="15" customHeight="1" x14ac:dyDescent="0.2">
      <c r="A70" s="5" t="s">
        <v>483</v>
      </c>
      <c r="B70" s="9">
        <v>3</v>
      </c>
      <c r="C70" s="9" t="s">
        <v>16</v>
      </c>
      <c r="D70" s="9">
        <v>3</v>
      </c>
      <c r="E70" s="9">
        <v>8</v>
      </c>
      <c r="F70" s="9" t="s">
        <v>16</v>
      </c>
      <c r="G70" s="22">
        <v>4.8484849999999996E-3</v>
      </c>
      <c r="H70" s="19" t="s">
        <v>16</v>
      </c>
      <c r="I70" s="4" t="s">
        <v>19</v>
      </c>
      <c r="J70" s="1" t="s">
        <v>20</v>
      </c>
    </row>
    <row r="71" spans="1:10" ht="15" customHeight="1" x14ac:dyDescent="0.2">
      <c r="A71" s="5" t="s">
        <v>77</v>
      </c>
      <c r="B71" s="9">
        <v>1</v>
      </c>
      <c r="C71" s="9" t="s">
        <v>16</v>
      </c>
      <c r="D71" s="9">
        <v>1</v>
      </c>
      <c r="E71" s="9">
        <v>1</v>
      </c>
      <c r="F71" s="9" t="s">
        <v>16</v>
      </c>
      <c r="G71" s="22">
        <v>6.0606099999999997E-4</v>
      </c>
      <c r="H71" s="19" t="s">
        <v>16</v>
      </c>
      <c r="I71" s="4" t="s">
        <v>19</v>
      </c>
      <c r="J71" s="1" t="s">
        <v>20</v>
      </c>
    </row>
    <row r="72" spans="1:10" ht="15" customHeight="1" x14ac:dyDescent="0.2">
      <c r="A72" s="5" t="s">
        <v>78</v>
      </c>
      <c r="B72" s="9">
        <v>6</v>
      </c>
      <c r="C72" s="9" t="s">
        <v>16</v>
      </c>
      <c r="D72" s="9">
        <v>6</v>
      </c>
      <c r="E72" s="9">
        <v>35</v>
      </c>
      <c r="F72" s="9">
        <v>1</v>
      </c>
      <c r="G72" s="22">
        <v>2.0909091000000005E-2</v>
      </c>
      <c r="H72" s="19">
        <v>18.181829999999998</v>
      </c>
      <c r="I72" s="4" t="s">
        <v>19</v>
      </c>
      <c r="J72" s="1" t="s">
        <v>20</v>
      </c>
    </row>
    <row r="73" spans="1:10" s="7" customFormat="1" ht="21" customHeight="1" x14ac:dyDescent="0.2">
      <c r="A73" s="5" t="s">
        <v>79</v>
      </c>
      <c r="B73" s="8">
        <f>SUM(B74:B87)</f>
        <v>283</v>
      </c>
      <c r="C73" s="8">
        <f t="shared" ref="C73:H73" si="12">SUM(C74:C87)</f>
        <v>35</v>
      </c>
      <c r="D73" s="8">
        <f t="shared" si="12"/>
        <v>248</v>
      </c>
      <c r="E73" s="8">
        <f t="shared" si="12"/>
        <v>34932</v>
      </c>
      <c r="F73" s="8">
        <f t="shared" si="12"/>
        <v>6290</v>
      </c>
      <c r="G73" s="21">
        <f t="shared" si="12"/>
        <v>17.170493968000006</v>
      </c>
      <c r="H73" s="18">
        <f t="shared" si="12"/>
        <v>480552.27278000006</v>
      </c>
      <c r="I73" s="6" t="s">
        <v>19</v>
      </c>
      <c r="J73" s="7" t="s">
        <v>20</v>
      </c>
    </row>
    <row r="74" spans="1:10" ht="15" customHeight="1" x14ac:dyDescent="0.2">
      <c r="A74" s="5" t="s">
        <v>484</v>
      </c>
      <c r="B74" s="9">
        <v>36</v>
      </c>
      <c r="C74" s="9">
        <v>19</v>
      </c>
      <c r="D74" s="9">
        <v>17</v>
      </c>
      <c r="E74" s="9">
        <v>4294.9999999999991</v>
      </c>
      <c r="F74" s="9">
        <v>158</v>
      </c>
      <c r="G74" s="22">
        <v>2.6055545489999994</v>
      </c>
      <c r="H74" s="19">
        <v>75276.363669999977</v>
      </c>
      <c r="I74" s="4" t="s">
        <v>19</v>
      </c>
      <c r="J74" s="1" t="s">
        <v>20</v>
      </c>
    </row>
    <row r="75" spans="1:10" ht="15" customHeight="1" x14ac:dyDescent="0.2">
      <c r="A75" s="5" t="s">
        <v>80</v>
      </c>
      <c r="B75" s="9">
        <v>15</v>
      </c>
      <c r="C75" s="9">
        <v>2</v>
      </c>
      <c r="D75" s="9">
        <v>13</v>
      </c>
      <c r="E75" s="9">
        <v>167</v>
      </c>
      <c r="F75" s="9">
        <v>105.00000000000003</v>
      </c>
      <c r="G75" s="22">
        <v>9.8484851000000012E-2</v>
      </c>
      <c r="H75" s="19">
        <v>2018.18184</v>
      </c>
      <c r="I75" s="4" t="s">
        <v>19</v>
      </c>
      <c r="J75" s="1" t="s">
        <v>20</v>
      </c>
    </row>
    <row r="76" spans="1:10" ht="15" customHeight="1" x14ac:dyDescent="0.2">
      <c r="A76" s="5" t="s">
        <v>81</v>
      </c>
      <c r="B76" s="9">
        <v>10</v>
      </c>
      <c r="C76" s="9" t="s">
        <v>16</v>
      </c>
      <c r="D76" s="9">
        <v>10</v>
      </c>
      <c r="E76" s="9">
        <v>339.00000000000006</v>
      </c>
      <c r="F76" s="9">
        <v>318</v>
      </c>
      <c r="G76" s="22">
        <v>0.20363636399999999</v>
      </c>
      <c r="H76" s="19">
        <v>5727.2727299999997</v>
      </c>
      <c r="I76" s="4" t="s">
        <v>19</v>
      </c>
      <c r="J76" s="1" t="s">
        <v>20</v>
      </c>
    </row>
    <row r="77" spans="1:10" ht="15" customHeight="1" x14ac:dyDescent="0.2">
      <c r="A77" s="5" t="s">
        <v>82</v>
      </c>
      <c r="B77" s="9">
        <v>5</v>
      </c>
      <c r="C77" s="9">
        <v>1</v>
      </c>
      <c r="D77" s="9">
        <v>4</v>
      </c>
      <c r="E77" s="9">
        <v>13</v>
      </c>
      <c r="F77" s="9">
        <v>1</v>
      </c>
      <c r="G77" s="22">
        <v>7.8787879999999994E-3</v>
      </c>
      <c r="H77" s="19" t="s">
        <v>16</v>
      </c>
      <c r="I77" s="4" t="s">
        <v>19</v>
      </c>
      <c r="J77" s="1" t="s">
        <v>20</v>
      </c>
    </row>
    <row r="78" spans="1:10" ht="15" customHeight="1" x14ac:dyDescent="0.2">
      <c r="A78" s="5" t="s">
        <v>83</v>
      </c>
      <c r="B78" s="9">
        <v>24</v>
      </c>
      <c r="C78" s="9">
        <v>1</v>
      </c>
      <c r="D78" s="9">
        <v>23</v>
      </c>
      <c r="E78" s="9">
        <v>74.000000000000014</v>
      </c>
      <c r="F78" s="9">
        <v>22</v>
      </c>
      <c r="G78" s="22">
        <v>4.3424245E-2</v>
      </c>
      <c r="H78" s="19">
        <v>454.54544999999996</v>
      </c>
      <c r="I78" s="4" t="s">
        <v>19</v>
      </c>
      <c r="J78" s="1" t="s">
        <v>20</v>
      </c>
    </row>
    <row r="79" spans="1:10" ht="15" customHeight="1" x14ac:dyDescent="0.2">
      <c r="A79" s="5" t="s">
        <v>84</v>
      </c>
      <c r="B79" s="9">
        <v>27</v>
      </c>
      <c r="C79" s="9" t="s">
        <v>16</v>
      </c>
      <c r="D79" s="9">
        <v>27</v>
      </c>
      <c r="E79" s="9">
        <v>155.00000000000003</v>
      </c>
      <c r="F79" s="9">
        <v>53.000000000000007</v>
      </c>
      <c r="G79" s="22">
        <v>9.5454549000000014E-2</v>
      </c>
      <c r="H79" s="19">
        <v>951.3636600000001</v>
      </c>
      <c r="I79" s="4" t="s">
        <v>19</v>
      </c>
      <c r="J79" s="1" t="s">
        <v>20</v>
      </c>
    </row>
    <row r="80" spans="1:10" ht="15" customHeight="1" x14ac:dyDescent="0.2">
      <c r="A80" s="5" t="s">
        <v>85</v>
      </c>
      <c r="B80" s="9">
        <v>8</v>
      </c>
      <c r="C80" s="9">
        <v>2</v>
      </c>
      <c r="D80" s="9">
        <v>6</v>
      </c>
      <c r="E80" s="9">
        <v>27216</v>
      </c>
      <c r="F80" s="9">
        <v>4403</v>
      </c>
      <c r="G80" s="22">
        <v>12.369696970000001</v>
      </c>
      <c r="H80" s="19">
        <v>370836.36363000004</v>
      </c>
      <c r="I80" s="4" t="s">
        <v>19</v>
      </c>
      <c r="J80" s="1" t="s">
        <v>20</v>
      </c>
    </row>
    <row r="81" spans="1:10" ht="15" customHeight="1" x14ac:dyDescent="0.2">
      <c r="A81" s="5" t="s">
        <v>86</v>
      </c>
      <c r="B81" s="9">
        <v>3</v>
      </c>
      <c r="C81" s="9" t="s">
        <v>16</v>
      </c>
      <c r="D81" s="9">
        <v>3</v>
      </c>
      <c r="E81" s="9">
        <v>53</v>
      </c>
      <c r="F81" s="9">
        <v>40</v>
      </c>
      <c r="G81" s="22">
        <v>2.7878788000000002E-2</v>
      </c>
      <c r="H81" s="19">
        <v>600</v>
      </c>
      <c r="I81" s="4" t="s">
        <v>19</v>
      </c>
      <c r="J81" s="1" t="s">
        <v>20</v>
      </c>
    </row>
    <row r="82" spans="1:10" ht="15" customHeight="1" x14ac:dyDescent="0.2">
      <c r="A82" s="5" t="s">
        <v>87</v>
      </c>
      <c r="B82" s="9">
        <v>65</v>
      </c>
      <c r="C82" s="9">
        <v>2</v>
      </c>
      <c r="D82" s="9">
        <v>63</v>
      </c>
      <c r="E82" s="9">
        <v>983.00000000000011</v>
      </c>
      <c r="F82" s="9">
        <v>62.000000000000014</v>
      </c>
      <c r="G82" s="22">
        <v>0.7448484900000002</v>
      </c>
      <c r="H82" s="19">
        <v>1697.2727200000002</v>
      </c>
      <c r="I82" s="4" t="s">
        <v>19</v>
      </c>
      <c r="J82" s="1" t="s">
        <v>20</v>
      </c>
    </row>
    <row r="83" spans="1:10" ht="15" customHeight="1" x14ac:dyDescent="0.2">
      <c r="A83" s="5" t="s">
        <v>88</v>
      </c>
      <c r="B83" s="9">
        <v>7</v>
      </c>
      <c r="C83" s="9">
        <v>2</v>
      </c>
      <c r="D83" s="9">
        <v>5</v>
      </c>
      <c r="E83" s="9">
        <v>106</v>
      </c>
      <c r="F83" s="9">
        <v>31</v>
      </c>
      <c r="G83" s="22">
        <v>6.3636366E-2</v>
      </c>
      <c r="H83" s="19">
        <v>18.181829999999998</v>
      </c>
      <c r="I83" s="4" t="s">
        <v>19</v>
      </c>
      <c r="J83" s="1" t="s">
        <v>20</v>
      </c>
    </row>
    <row r="84" spans="1:10" ht="15" customHeight="1" x14ac:dyDescent="0.2">
      <c r="A84" s="5" t="s">
        <v>89</v>
      </c>
      <c r="B84" s="9">
        <v>3</v>
      </c>
      <c r="C84" s="9" t="s">
        <v>16</v>
      </c>
      <c r="D84" s="9">
        <v>3</v>
      </c>
      <c r="E84" s="9">
        <v>15</v>
      </c>
      <c r="F84" s="9">
        <v>1</v>
      </c>
      <c r="G84" s="22">
        <v>9.0909089999999994E-3</v>
      </c>
      <c r="H84" s="19">
        <v>181.81817999999998</v>
      </c>
      <c r="I84" s="4" t="s">
        <v>19</v>
      </c>
      <c r="J84" s="1" t="s">
        <v>20</v>
      </c>
    </row>
    <row r="85" spans="1:10" ht="15" customHeight="1" x14ac:dyDescent="0.2">
      <c r="A85" s="5" t="s">
        <v>90</v>
      </c>
      <c r="B85" s="9">
        <v>52</v>
      </c>
      <c r="C85" s="9">
        <v>4</v>
      </c>
      <c r="D85" s="9">
        <v>48</v>
      </c>
      <c r="E85" s="9">
        <v>174</v>
      </c>
      <c r="F85" s="9">
        <v>41.999999999999993</v>
      </c>
      <c r="G85" s="22">
        <v>0.10454545899999995</v>
      </c>
      <c r="H85" s="19">
        <v>818.18178000000023</v>
      </c>
      <c r="I85" s="4" t="s">
        <v>19</v>
      </c>
      <c r="J85" s="1" t="s">
        <v>20</v>
      </c>
    </row>
    <row r="86" spans="1:10" ht="15" customHeight="1" x14ac:dyDescent="0.2">
      <c r="A86" s="5" t="s">
        <v>91</v>
      </c>
      <c r="B86" s="9">
        <v>26</v>
      </c>
      <c r="C86" s="9">
        <v>1</v>
      </c>
      <c r="D86" s="9">
        <v>25</v>
      </c>
      <c r="E86" s="9">
        <v>212</v>
      </c>
      <c r="F86" s="9">
        <v>54.000000000000007</v>
      </c>
      <c r="G86" s="22">
        <v>0.10636364000000001</v>
      </c>
      <c r="H86" s="19">
        <v>1872.7272899999998</v>
      </c>
      <c r="I86" s="4" t="s">
        <v>19</v>
      </c>
      <c r="J86" s="1" t="s">
        <v>20</v>
      </c>
    </row>
    <row r="87" spans="1:10" ht="15" customHeight="1" x14ac:dyDescent="0.2">
      <c r="A87" s="5" t="s">
        <v>92</v>
      </c>
      <c r="B87" s="9">
        <v>2</v>
      </c>
      <c r="C87" s="9">
        <v>1</v>
      </c>
      <c r="D87" s="9">
        <v>1</v>
      </c>
      <c r="E87" s="9">
        <v>1130</v>
      </c>
      <c r="F87" s="9">
        <v>1000</v>
      </c>
      <c r="G87" s="22">
        <v>0.69000000000000006</v>
      </c>
      <c r="H87" s="19">
        <v>20100</v>
      </c>
      <c r="I87" s="4" t="s">
        <v>19</v>
      </c>
      <c r="J87" s="1" t="s">
        <v>20</v>
      </c>
    </row>
    <row r="88" spans="1:10" s="7" customFormat="1" ht="21" customHeight="1" x14ac:dyDescent="0.2">
      <c r="A88" s="5" t="s">
        <v>8</v>
      </c>
      <c r="B88" s="8">
        <f>SUM(B89+B101+B105+B107+B110)</f>
        <v>67</v>
      </c>
      <c r="C88" s="8">
        <f t="shared" ref="C88:H88" si="13">SUM(C89+C101+C105+C107+C110)</f>
        <v>10</v>
      </c>
      <c r="D88" s="8">
        <f t="shared" si="13"/>
        <v>57</v>
      </c>
      <c r="E88" s="8">
        <f t="shared" si="13"/>
        <v>1226</v>
      </c>
      <c r="F88" s="8">
        <f t="shared" si="13"/>
        <v>920</v>
      </c>
      <c r="G88" s="21">
        <f t="shared" si="13"/>
        <v>0.7427272760000001</v>
      </c>
      <c r="H88" s="18">
        <f t="shared" si="13"/>
        <v>16555.454590000001</v>
      </c>
      <c r="I88" s="6" t="s">
        <v>19</v>
      </c>
      <c r="J88" s="7" t="s">
        <v>20</v>
      </c>
    </row>
    <row r="89" spans="1:10" s="7" customFormat="1" ht="21" customHeight="1" x14ac:dyDescent="0.2">
      <c r="A89" s="5" t="s">
        <v>93</v>
      </c>
      <c r="B89" s="8">
        <f>SUM(B90:B100)</f>
        <v>56</v>
      </c>
      <c r="C89" s="8">
        <f t="shared" ref="C89:H89" si="14">SUM(C90:C100)</f>
        <v>6</v>
      </c>
      <c r="D89" s="8">
        <f t="shared" si="14"/>
        <v>50</v>
      </c>
      <c r="E89" s="8">
        <f t="shared" si="14"/>
        <v>1185</v>
      </c>
      <c r="F89" s="8">
        <f t="shared" si="14"/>
        <v>914</v>
      </c>
      <c r="G89" s="21">
        <f t="shared" si="14"/>
        <v>0.69969697200000003</v>
      </c>
      <c r="H89" s="18">
        <f t="shared" si="14"/>
        <v>16454.5455</v>
      </c>
      <c r="I89" s="6" t="s">
        <v>19</v>
      </c>
      <c r="J89" s="7" t="s">
        <v>20</v>
      </c>
    </row>
    <row r="90" spans="1:10" ht="15" customHeight="1" x14ac:dyDescent="0.2">
      <c r="A90" s="5" t="s">
        <v>94</v>
      </c>
      <c r="B90" s="9">
        <v>10</v>
      </c>
      <c r="C90" s="9" t="s">
        <v>16</v>
      </c>
      <c r="D90" s="9">
        <v>10</v>
      </c>
      <c r="E90" s="9">
        <v>31</v>
      </c>
      <c r="F90" s="9">
        <v>3</v>
      </c>
      <c r="G90" s="22">
        <v>1.8787878000000001E-2</v>
      </c>
      <c r="H90" s="19">
        <v>72.727260000000001</v>
      </c>
      <c r="I90" s="4" t="s">
        <v>19</v>
      </c>
      <c r="J90" s="1" t="s">
        <v>20</v>
      </c>
    </row>
    <row r="91" spans="1:10" ht="15" customHeight="1" x14ac:dyDescent="0.2">
      <c r="A91" s="5" t="s">
        <v>95</v>
      </c>
      <c r="B91" s="9">
        <v>2</v>
      </c>
      <c r="C91" s="9" t="s">
        <v>16</v>
      </c>
      <c r="D91" s="9">
        <v>2</v>
      </c>
      <c r="E91" s="9">
        <v>11</v>
      </c>
      <c r="F91" s="9" t="s">
        <v>16</v>
      </c>
      <c r="G91" s="22">
        <v>6.6666659999999999E-3</v>
      </c>
      <c r="H91" s="19" t="s">
        <v>16</v>
      </c>
      <c r="I91" s="4" t="s">
        <v>19</v>
      </c>
      <c r="J91" s="1" t="s">
        <v>20</v>
      </c>
    </row>
    <row r="92" spans="1:10" ht="15" customHeight="1" x14ac:dyDescent="0.2">
      <c r="A92" s="5" t="s">
        <v>96</v>
      </c>
      <c r="B92" s="9">
        <v>8</v>
      </c>
      <c r="C92" s="9">
        <v>1</v>
      </c>
      <c r="D92" s="9">
        <v>7</v>
      </c>
      <c r="E92" s="9">
        <v>46</v>
      </c>
      <c r="F92" s="9">
        <v>10</v>
      </c>
      <c r="G92" s="22">
        <v>2.7878788999999998E-2</v>
      </c>
      <c r="H92" s="19">
        <v>218.18184000000002</v>
      </c>
      <c r="I92" s="4" t="s">
        <v>19</v>
      </c>
      <c r="J92" s="1" t="s">
        <v>20</v>
      </c>
    </row>
    <row r="93" spans="1:10" ht="15" customHeight="1" x14ac:dyDescent="0.2">
      <c r="A93" s="5" t="s">
        <v>97</v>
      </c>
      <c r="B93" s="9">
        <v>2</v>
      </c>
      <c r="C93" s="9" t="s">
        <v>16</v>
      </c>
      <c r="D93" s="9">
        <v>2</v>
      </c>
      <c r="E93" s="9">
        <v>15</v>
      </c>
      <c r="F93" s="9">
        <v>6</v>
      </c>
      <c r="G93" s="22">
        <v>9.0909089999999994E-3</v>
      </c>
      <c r="H93" s="19" t="s">
        <v>16</v>
      </c>
      <c r="I93" s="4" t="s">
        <v>19</v>
      </c>
      <c r="J93" s="1" t="s">
        <v>20</v>
      </c>
    </row>
    <row r="94" spans="1:10" ht="15" customHeight="1" x14ac:dyDescent="0.2">
      <c r="A94" s="5" t="s">
        <v>98</v>
      </c>
      <c r="B94" s="9">
        <v>2</v>
      </c>
      <c r="C94" s="9">
        <v>1</v>
      </c>
      <c r="D94" s="9">
        <v>1</v>
      </c>
      <c r="E94" s="9">
        <v>12</v>
      </c>
      <c r="F94" s="9">
        <v>2</v>
      </c>
      <c r="G94" s="22">
        <v>7.2727269999999997E-3</v>
      </c>
      <c r="H94" s="19" t="s">
        <v>16</v>
      </c>
      <c r="I94" s="4" t="s">
        <v>19</v>
      </c>
      <c r="J94" s="1" t="s">
        <v>20</v>
      </c>
    </row>
    <row r="95" spans="1:10" ht="15" customHeight="1" x14ac:dyDescent="0.2">
      <c r="A95" s="5" t="s">
        <v>99</v>
      </c>
      <c r="B95" s="9">
        <v>2</v>
      </c>
      <c r="C95" s="9" t="s">
        <v>16</v>
      </c>
      <c r="D95" s="9">
        <v>2</v>
      </c>
      <c r="E95" s="9">
        <v>7</v>
      </c>
      <c r="F95" s="9" t="s">
        <v>16</v>
      </c>
      <c r="G95" s="22">
        <v>4.2424250000000002E-3</v>
      </c>
      <c r="H95" s="19" t="s">
        <v>16</v>
      </c>
      <c r="I95" s="4" t="s">
        <v>19</v>
      </c>
      <c r="J95" s="1" t="s">
        <v>20</v>
      </c>
    </row>
    <row r="96" spans="1:10" ht="15" customHeight="1" x14ac:dyDescent="0.2">
      <c r="A96" s="5" t="s">
        <v>100</v>
      </c>
      <c r="B96" s="9">
        <v>3</v>
      </c>
      <c r="C96" s="9" t="s">
        <v>16</v>
      </c>
      <c r="D96" s="9">
        <v>3</v>
      </c>
      <c r="E96" s="9">
        <v>13</v>
      </c>
      <c r="F96" s="9">
        <v>1</v>
      </c>
      <c r="G96" s="22">
        <v>7.8787879999999994E-3</v>
      </c>
      <c r="H96" s="19">
        <v>18.181829999999998</v>
      </c>
      <c r="I96" s="4" t="s">
        <v>19</v>
      </c>
      <c r="J96" s="1" t="s">
        <v>20</v>
      </c>
    </row>
    <row r="97" spans="1:10" ht="15" customHeight="1" x14ac:dyDescent="0.2">
      <c r="A97" s="5" t="s">
        <v>101</v>
      </c>
      <c r="B97" s="9">
        <v>5</v>
      </c>
      <c r="C97" s="9" t="s">
        <v>16</v>
      </c>
      <c r="D97" s="9">
        <v>5</v>
      </c>
      <c r="E97" s="9">
        <v>18</v>
      </c>
      <c r="F97" s="9">
        <v>1</v>
      </c>
      <c r="G97" s="22">
        <v>1.0909090999999997E-2</v>
      </c>
      <c r="H97" s="19">
        <v>181.81817999999998</v>
      </c>
      <c r="I97" s="4" t="s">
        <v>19</v>
      </c>
      <c r="J97" s="1" t="s">
        <v>20</v>
      </c>
    </row>
    <row r="98" spans="1:10" ht="15" customHeight="1" x14ac:dyDescent="0.2">
      <c r="A98" s="5" t="s">
        <v>102</v>
      </c>
      <c r="B98" s="9">
        <v>6</v>
      </c>
      <c r="C98" s="9" t="s">
        <v>16</v>
      </c>
      <c r="D98" s="9">
        <v>6</v>
      </c>
      <c r="E98" s="9">
        <v>713.99999999999989</v>
      </c>
      <c r="F98" s="9">
        <v>707</v>
      </c>
      <c r="G98" s="22">
        <v>0.428484849</v>
      </c>
      <c r="H98" s="19">
        <v>12709.090919999999</v>
      </c>
      <c r="I98" s="4" t="s">
        <v>19</v>
      </c>
      <c r="J98" s="1" t="s">
        <v>20</v>
      </c>
    </row>
    <row r="99" spans="1:10" ht="15" customHeight="1" x14ac:dyDescent="0.2">
      <c r="A99" s="5" t="s">
        <v>103</v>
      </c>
      <c r="B99" s="9">
        <v>12</v>
      </c>
      <c r="C99" s="9">
        <v>4</v>
      </c>
      <c r="D99" s="9">
        <v>8</v>
      </c>
      <c r="E99" s="9">
        <v>308</v>
      </c>
      <c r="F99" s="9">
        <v>183.00000000000006</v>
      </c>
      <c r="G99" s="22">
        <v>0.172424243</v>
      </c>
      <c r="H99" s="19">
        <v>3236.3636400000009</v>
      </c>
      <c r="I99" s="4" t="s">
        <v>19</v>
      </c>
      <c r="J99" s="1" t="s">
        <v>20</v>
      </c>
    </row>
    <row r="100" spans="1:10" ht="15" customHeight="1" x14ac:dyDescent="0.2">
      <c r="A100" s="5" t="s">
        <v>104</v>
      </c>
      <c r="B100" s="9">
        <v>4</v>
      </c>
      <c r="C100" s="9" t="s">
        <v>16</v>
      </c>
      <c r="D100" s="9">
        <v>4</v>
      </c>
      <c r="E100" s="9">
        <v>10</v>
      </c>
      <c r="F100" s="9">
        <v>1</v>
      </c>
      <c r="G100" s="22">
        <v>6.0606069999999991E-3</v>
      </c>
      <c r="H100" s="19">
        <v>18.181829999999998</v>
      </c>
      <c r="I100" s="4" t="s">
        <v>19</v>
      </c>
      <c r="J100" s="1" t="s">
        <v>20</v>
      </c>
    </row>
    <row r="101" spans="1:10" s="7" customFormat="1" ht="21" customHeight="1" x14ac:dyDescent="0.2">
      <c r="A101" s="5" t="s">
        <v>105</v>
      </c>
      <c r="B101" s="8">
        <f>SUM(B102:B104)</f>
        <v>3</v>
      </c>
      <c r="C101" s="8">
        <f t="shared" ref="C101:H101" si="15">SUM(C102:C104)</f>
        <v>1</v>
      </c>
      <c r="D101" s="8">
        <f t="shared" si="15"/>
        <v>2</v>
      </c>
      <c r="E101" s="8">
        <f t="shared" si="15"/>
        <v>3</v>
      </c>
      <c r="F101" s="8">
        <f t="shared" si="15"/>
        <v>2</v>
      </c>
      <c r="G101" s="21">
        <f t="shared" si="15"/>
        <v>1.8181829999999999E-3</v>
      </c>
      <c r="H101" s="18">
        <f t="shared" si="15"/>
        <v>28.181829999999998</v>
      </c>
      <c r="I101" s="6" t="s">
        <v>19</v>
      </c>
      <c r="J101" s="7" t="s">
        <v>20</v>
      </c>
    </row>
    <row r="102" spans="1:10" ht="15" customHeight="1" x14ac:dyDescent="0.2">
      <c r="A102" s="5" t="s">
        <v>485</v>
      </c>
      <c r="B102" s="9">
        <v>1</v>
      </c>
      <c r="C102" s="9" t="s">
        <v>16</v>
      </c>
      <c r="D102" s="9">
        <v>1</v>
      </c>
      <c r="E102" s="9">
        <v>1</v>
      </c>
      <c r="F102" s="9" t="s">
        <v>16</v>
      </c>
      <c r="G102" s="22">
        <v>6.0606099999999997E-4</v>
      </c>
      <c r="H102" s="19" t="s">
        <v>16</v>
      </c>
      <c r="I102" s="4" t="s">
        <v>19</v>
      </c>
      <c r="J102" s="1" t="s">
        <v>20</v>
      </c>
    </row>
    <row r="103" spans="1:10" ht="15" customHeight="1" x14ac:dyDescent="0.2">
      <c r="A103" s="5" t="s">
        <v>106</v>
      </c>
      <c r="B103" s="9">
        <v>1</v>
      </c>
      <c r="C103" s="9" t="s">
        <v>16</v>
      </c>
      <c r="D103" s="9">
        <v>1</v>
      </c>
      <c r="E103" s="9">
        <v>1</v>
      </c>
      <c r="F103" s="9">
        <v>1</v>
      </c>
      <c r="G103" s="22">
        <v>6.0606099999999997E-4</v>
      </c>
      <c r="H103" s="19">
        <v>10</v>
      </c>
      <c r="I103" s="4" t="s">
        <v>19</v>
      </c>
      <c r="J103" s="1" t="s">
        <v>20</v>
      </c>
    </row>
    <row r="104" spans="1:10" ht="15" customHeight="1" x14ac:dyDescent="0.2">
      <c r="A104" s="5" t="s">
        <v>107</v>
      </c>
      <c r="B104" s="9">
        <v>1</v>
      </c>
      <c r="C104" s="9">
        <v>1</v>
      </c>
      <c r="D104" s="9" t="s">
        <v>16</v>
      </c>
      <c r="E104" s="9">
        <v>1</v>
      </c>
      <c r="F104" s="9">
        <v>1</v>
      </c>
      <c r="G104" s="22">
        <v>6.0606099999999997E-4</v>
      </c>
      <c r="H104" s="19">
        <v>18.181829999999998</v>
      </c>
      <c r="I104" s="4" t="s">
        <v>19</v>
      </c>
      <c r="J104" s="1" t="s">
        <v>20</v>
      </c>
    </row>
    <row r="105" spans="1:10" s="7" customFormat="1" ht="21" customHeight="1" x14ac:dyDescent="0.2">
      <c r="A105" s="5" t="s">
        <v>108</v>
      </c>
      <c r="B105" s="8">
        <f>SUM(B106)</f>
        <v>1</v>
      </c>
      <c r="C105" s="8">
        <f t="shared" ref="C105:H105" si="16">SUM(C106)</f>
        <v>1</v>
      </c>
      <c r="D105" s="8">
        <f t="shared" si="16"/>
        <v>0</v>
      </c>
      <c r="E105" s="8">
        <f t="shared" si="16"/>
        <v>8</v>
      </c>
      <c r="F105" s="8">
        <f t="shared" si="16"/>
        <v>0</v>
      </c>
      <c r="G105" s="21">
        <f t="shared" si="16"/>
        <v>7.2727269999999997E-3</v>
      </c>
      <c r="H105" s="18">
        <f t="shared" si="16"/>
        <v>0</v>
      </c>
      <c r="I105" s="6" t="s">
        <v>19</v>
      </c>
      <c r="J105" s="7" t="s">
        <v>20</v>
      </c>
    </row>
    <row r="106" spans="1:10" ht="15" customHeight="1" x14ac:dyDescent="0.2">
      <c r="A106" s="5" t="s">
        <v>109</v>
      </c>
      <c r="B106" s="9">
        <v>1</v>
      </c>
      <c r="C106" s="9">
        <v>1</v>
      </c>
      <c r="D106" s="9" t="s">
        <v>16</v>
      </c>
      <c r="E106" s="9">
        <v>8</v>
      </c>
      <c r="F106" s="9" t="s">
        <v>16</v>
      </c>
      <c r="G106" s="22">
        <v>7.2727269999999997E-3</v>
      </c>
      <c r="H106" s="19" t="s">
        <v>16</v>
      </c>
      <c r="I106" s="4" t="s">
        <v>19</v>
      </c>
      <c r="J106" s="1" t="s">
        <v>20</v>
      </c>
    </row>
    <row r="107" spans="1:10" s="7" customFormat="1" ht="21" customHeight="1" x14ac:dyDescent="0.2">
      <c r="A107" s="5" t="s">
        <v>110</v>
      </c>
      <c r="B107" s="8">
        <f>SUM(B108:B109)</f>
        <v>3</v>
      </c>
      <c r="C107" s="8">
        <f t="shared" ref="C107:H107" si="17">SUM(C108:C109)</f>
        <v>1</v>
      </c>
      <c r="D107" s="8">
        <f t="shared" si="17"/>
        <v>2</v>
      </c>
      <c r="E107" s="8">
        <f t="shared" si="17"/>
        <v>15</v>
      </c>
      <c r="F107" s="8">
        <f t="shared" si="17"/>
        <v>0</v>
      </c>
      <c r="G107" s="21">
        <f t="shared" si="17"/>
        <v>2.4848485E-2</v>
      </c>
      <c r="H107" s="18">
        <f t="shared" si="17"/>
        <v>0</v>
      </c>
      <c r="I107" s="6" t="s">
        <v>19</v>
      </c>
      <c r="J107" s="7" t="s">
        <v>20</v>
      </c>
    </row>
    <row r="108" spans="1:10" ht="15" customHeight="1" x14ac:dyDescent="0.2">
      <c r="A108" s="5" t="s">
        <v>486</v>
      </c>
      <c r="B108" s="9">
        <v>1</v>
      </c>
      <c r="C108" s="9" t="s">
        <v>16</v>
      </c>
      <c r="D108" s="9">
        <v>1</v>
      </c>
      <c r="E108" s="9">
        <v>2</v>
      </c>
      <c r="F108" s="9" t="s">
        <v>16</v>
      </c>
      <c r="G108" s="22">
        <v>1.212121E-3</v>
      </c>
      <c r="H108" s="19" t="s">
        <v>16</v>
      </c>
      <c r="I108" s="4" t="s">
        <v>19</v>
      </c>
      <c r="J108" s="1" t="s">
        <v>20</v>
      </c>
    </row>
    <row r="109" spans="1:10" ht="15" customHeight="1" x14ac:dyDescent="0.2">
      <c r="A109" s="5" t="s">
        <v>111</v>
      </c>
      <c r="B109" s="9">
        <v>2</v>
      </c>
      <c r="C109" s="9">
        <v>1</v>
      </c>
      <c r="D109" s="9">
        <v>1</v>
      </c>
      <c r="E109" s="9">
        <v>13</v>
      </c>
      <c r="F109" s="9" t="s">
        <v>16</v>
      </c>
      <c r="G109" s="22">
        <v>2.3636364E-2</v>
      </c>
      <c r="H109" s="19" t="s">
        <v>16</v>
      </c>
      <c r="I109" s="4" t="s">
        <v>19</v>
      </c>
      <c r="J109" s="1" t="s">
        <v>20</v>
      </c>
    </row>
    <row r="110" spans="1:10" s="7" customFormat="1" ht="21" customHeight="1" x14ac:dyDescent="0.2">
      <c r="A110" s="5" t="s">
        <v>112</v>
      </c>
      <c r="B110" s="8">
        <f>SUM(B111)</f>
        <v>4</v>
      </c>
      <c r="C110" s="8">
        <f t="shared" ref="C110:H110" si="18">SUM(C111)</f>
        <v>1</v>
      </c>
      <c r="D110" s="8">
        <f t="shared" si="18"/>
        <v>3</v>
      </c>
      <c r="E110" s="8">
        <f t="shared" si="18"/>
        <v>15</v>
      </c>
      <c r="F110" s="8">
        <f t="shared" si="18"/>
        <v>4</v>
      </c>
      <c r="G110" s="21">
        <f t="shared" si="18"/>
        <v>9.0909090000000012E-3</v>
      </c>
      <c r="H110" s="18">
        <f t="shared" si="18"/>
        <v>72.727260000000001</v>
      </c>
      <c r="I110" s="6" t="s">
        <v>19</v>
      </c>
      <c r="J110" s="7" t="s">
        <v>20</v>
      </c>
    </row>
    <row r="111" spans="1:10" ht="15" customHeight="1" x14ac:dyDescent="0.2">
      <c r="A111" s="5" t="s">
        <v>113</v>
      </c>
      <c r="B111" s="9">
        <v>4</v>
      </c>
      <c r="C111" s="9">
        <v>1</v>
      </c>
      <c r="D111" s="9">
        <v>3</v>
      </c>
      <c r="E111" s="9">
        <v>15</v>
      </c>
      <c r="F111" s="9">
        <v>4</v>
      </c>
      <c r="G111" s="22">
        <v>9.0909090000000012E-3</v>
      </c>
      <c r="H111" s="19">
        <v>72.727260000000001</v>
      </c>
      <c r="I111" s="4" t="s">
        <v>19</v>
      </c>
      <c r="J111" s="1" t="s">
        <v>20</v>
      </c>
    </row>
    <row r="112" spans="1:10" s="7" customFormat="1" ht="21" customHeight="1" x14ac:dyDescent="0.2">
      <c r="A112" s="5" t="s">
        <v>5</v>
      </c>
      <c r="B112" s="8">
        <f>SUM(B113+B120+B127+B132+B136+B150+B163+B172+B176+B180+B186+B189+B193+B198)</f>
        <v>486</v>
      </c>
      <c r="C112" s="8">
        <f t="shared" ref="C112:H112" si="19">SUM(C113+C120+C127+C132+C136+C150+C163+C172+C176+C180+C186+C189+C193+C198)</f>
        <v>45</v>
      </c>
      <c r="D112" s="8">
        <f t="shared" si="19"/>
        <v>441</v>
      </c>
      <c r="E112" s="8">
        <f t="shared" si="19"/>
        <v>18136</v>
      </c>
      <c r="F112" s="8">
        <f t="shared" si="19"/>
        <v>10245</v>
      </c>
      <c r="G112" s="21">
        <f t="shared" si="19"/>
        <v>11.716464603</v>
      </c>
      <c r="H112" s="18">
        <f t="shared" si="19"/>
        <v>260955.18236000004</v>
      </c>
      <c r="I112" s="6" t="s">
        <v>19</v>
      </c>
      <c r="J112" s="7" t="s">
        <v>20</v>
      </c>
    </row>
    <row r="113" spans="1:10" s="7" customFormat="1" ht="21" customHeight="1" x14ac:dyDescent="0.2">
      <c r="A113" s="5" t="s">
        <v>114</v>
      </c>
      <c r="B113" s="8">
        <f>SUM(B114:B119)</f>
        <v>21</v>
      </c>
      <c r="C113" s="8">
        <f t="shared" ref="C113:H113" si="20">SUM(C114:C119)</f>
        <v>1</v>
      </c>
      <c r="D113" s="8">
        <f t="shared" si="20"/>
        <v>20</v>
      </c>
      <c r="E113" s="8">
        <f t="shared" si="20"/>
        <v>147</v>
      </c>
      <c r="F113" s="8">
        <f t="shared" si="20"/>
        <v>47</v>
      </c>
      <c r="G113" s="21">
        <f t="shared" si="20"/>
        <v>0.10848485100000002</v>
      </c>
      <c r="H113" s="18">
        <f t="shared" si="20"/>
        <v>954.54548999999975</v>
      </c>
      <c r="I113" s="6" t="s">
        <v>19</v>
      </c>
      <c r="J113" s="7" t="s">
        <v>20</v>
      </c>
    </row>
    <row r="114" spans="1:10" ht="15" customHeight="1" x14ac:dyDescent="0.2">
      <c r="A114" s="5" t="s">
        <v>487</v>
      </c>
      <c r="B114" s="9">
        <v>6</v>
      </c>
      <c r="C114" s="9" t="s">
        <v>16</v>
      </c>
      <c r="D114" s="9">
        <v>6</v>
      </c>
      <c r="E114" s="9">
        <v>8</v>
      </c>
      <c r="F114" s="9">
        <v>3</v>
      </c>
      <c r="G114" s="22">
        <v>4.8484859999999999E-3</v>
      </c>
      <c r="H114" s="19">
        <v>54.545489999999994</v>
      </c>
      <c r="I114" s="4" t="s">
        <v>19</v>
      </c>
      <c r="J114" s="1" t="s">
        <v>20</v>
      </c>
    </row>
    <row r="115" spans="1:10" ht="15" customHeight="1" x14ac:dyDescent="0.2">
      <c r="A115" s="5" t="s">
        <v>115</v>
      </c>
      <c r="B115" s="9">
        <v>5</v>
      </c>
      <c r="C115" s="9" t="s">
        <v>16</v>
      </c>
      <c r="D115" s="9">
        <v>5</v>
      </c>
      <c r="E115" s="9">
        <v>21</v>
      </c>
      <c r="F115" s="9">
        <v>16</v>
      </c>
      <c r="G115" s="22">
        <v>1.2727272999999999E-2</v>
      </c>
      <c r="H115" s="19">
        <v>363.63635999999997</v>
      </c>
      <c r="I115" s="4" t="s">
        <v>19</v>
      </c>
      <c r="J115" s="1" t="s">
        <v>20</v>
      </c>
    </row>
    <row r="116" spans="1:10" ht="15" customHeight="1" x14ac:dyDescent="0.2">
      <c r="A116" s="5" t="s">
        <v>116</v>
      </c>
      <c r="B116" s="9">
        <v>2</v>
      </c>
      <c r="C116" s="9" t="s">
        <v>16</v>
      </c>
      <c r="D116" s="9">
        <v>2</v>
      </c>
      <c r="E116" s="9">
        <v>4</v>
      </c>
      <c r="F116" s="9" t="s">
        <v>16</v>
      </c>
      <c r="G116" s="22">
        <v>2.424243E-3</v>
      </c>
      <c r="H116" s="19" t="s">
        <v>16</v>
      </c>
      <c r="I116" s="4" t="s">
        <v>19</v>
      </c>
      <c r="J116" s="1" t="s">
        <v>20</v>
      </c>
    </row>
    <row r="117" spans="1:10" ht="15" customHeight="1" x14ac:dyDescent="0.2">
      <c r="A117" s="5" t="s">
        <v>117</v>
      </c>
      <c r="B117" s="9">
        <v>4</v>
      </c>
      <c r="C117" s="9">
        <v>1</v>
      </c>
      <c r="D117" s="9">
        <v>3</v>
      </c>
      <c r="E117" s="9">
        <v>87</v>
      </c>
      <c r="F117" s="9">
        <v>2</v>
      </c>
      <c r="G117" s="22">
        <v>7.4242425000000015E-2</v>
      </c>
      <c r="H117" s="19">
        <v>109.09092000000001</v>
      </c>
      <c r="I117" s="4" t="s">
        <v>19</v>
      </c>
      <c r="J117" s="1" t="s">
        <v>20</v>
      </c>
    </row>
    <row r="118" spans="1:10" ht="15" customHeight="1" x14ac:dyDescent="0.2">
      <c r="A118" s="5" t="s">
        <v>118</v>
      </c>
      <c r="B118" s="9">
        <v>1</v>
      </c>
      <c r="C118" s="9" t="s">
        <v>16</v>
      </c>
      <c r="D118" s="9">
        <v>1</v>
      </c>
      <c r="E118" s="9">
        <v>2</v>
      </c>
      <c r="F118" s="9">
        <v>2</v>
      </c>
      <c r="G118" s="22">
        <v>1.212121E-3</v>
      </c>
      <c r="H118" s="19">
        <v>36.363630000000001</v>
      </c>
      <c r="I118" s="4" t="s">
        <v>19</v>
      </c>
      <c r="J118" s="1" t="s">
        <v>20</v>
      </c>
    </row>
    <row r="119" spans="1:10" ht="15" customHeight="1" x14ac:dyDescent="0.2">
      <c r="A119" s="5" t="s">
        <v>119</v>
      </c>
      <c r="B119" s="9">
        <v>3</v>
      </c>
      <c r="C119" s="9" t="s">
        <v>16</v>
      </c>
      <c r="D119" s="9">
        <v>3</v>
      </c>
      <c r="E119" s="9">
        <v>24.999999999999996</v>
      </c>
      <c r="F119" s="9">
        <v>24</v>
      </c>
      <c r="G119" s="22">
        <v>1.3030303E-2</v>
      </c>
      <c r="H119" s="19">
        <v>390.90908999999994</v>
      </c>
      <c r="I119" s="4" t="s">
        <v>19</v>
      </c>
      <c r="J119" s="1" t="s">
        <v>20</v>
      </c>
    </row>
    <row r="120" spans="1:10" s="7" customFormat="1" ht="21" customHeight="1" x14ac:dyDescent="0.2">
      <c r="A120" s="5" t="s">
        <v>120</v>
      </c>
      <c r="B120" s="8">
        <f>SUM(B121:B126)</f>
        <v>62</v>
      </c>
      <c r="C120" s="8">
        <f t="shared" ref="C120:H120" si="21">SUM(C121:C126)</f>
        <v>0</v>
      </c>
      <c r="D120" s="8">
        <f t="shared" si="21"/>
        <v>62</v>
      </c>
      <c r="E120" s="8">
        <f t="shared" si="21"/>
        <v>221</v>
      </c>
      <c r="F120" s="8">
        <f t="shared" si="21"/>
        <v>29</v>
      </c>
      <c r="G120" s="21">
        <f t="shared" si="21"/>
        <v>0.13575757999999999</v>
      </c>
      <c r="H120" s="18">
        <f t="shared" si="21"/>
        <v>1597.81819</v>
      </c>
      <c r="I120" s="6" t="s">
        <v>19</v>
      </c>
      <c r="J120" s="7" t="s">
        <v>20</v>
      </c>
    </row>
    <row r="121" spans="1:10" ht="15" customHeight="1" x14ac:dyDescent="0.2">
      <c r="A121" s="5" t="s">
        <v>488</v>
      </c>
      <c r="B121" s="9">
        <v>2</v>
      </c>
      <c r="C121" s="9" t="s">
        <v>16</v>
      </c>
      <c r="D121" s="9">
        <v>2</v>
      </c>
      <c r="E121" s="9">
        <v>4</v>
      </c>
      <c r="F121" s="9">
        <v>3</v>
      </c>
      <c r="G121" s="22">
        <v>2.4242420000000001E-3</v>
      </c>
      <c r="H121" s="19">
        <v>72.727260000000001</v>
      </c>
      <c r="I121" s="4" t="s">
        <v>19</v>
      </c>
      <c r="J121" s="1" t="s">
        <v>20</v>
      </c>
    </row>
    <row r="122" spans="1:10" ht="15" customHeight="1" x14ac:dyDescent="0.2">
      <c r="A122" s="5" t="s">
        <v>121</v>
      </c>
      <c r="B122" s="9">
        <v>29</v>
      </c>
      <c r="C122" s="9" t="s">
        <v>16</v>
      </c>
      <c r="D122" s="9">
        <v>29</v>
      </c>
      <c r="E122" s="9">
        <v>85</v>
      </c>
      <c r="F122" s="9">
        <v>6.9999999999999991</v>
      </c>
      <c r="G122" s="22">
        <v>5.1515156000000006E-2</v>
      </c>
      <c r="H122" s="19">
        <v>163.63640999999996</v>
      </c>
      <c r="I122" s="4" t="s">
        <v>19</v>
      </c>
      <c r="J122" s="1" t="s">
        <v>20</v>
      </c>
    </row>
    <row r="123" spans="1:10" ht="15" customHeight="1" x14ac:dyDescent="0.2">
      <c r="A123" s="5" t="s">
        <v>122</v>
      </c>
      <c r="B123" s="9">
        <v>13</v>
      </c>
      <c r="C123" s="9" t="s">
        <v>16</v>
      </c>
      <c r="D123" s="9">
        <v>13</v>
      </c>
      <c r="E123" s="9">
        <v>60.999999999999993</v>
      </c>
      <c r="F123" s="9">
        <v>4</v>
      </c>
      <c r="G123" s="22">
        <v>3.6969697999999995E-2</v>
      </c>
      <c r="H123" s="19">
        <v>327.27272999999997</v>
      </c>
      <c r="I123" s="4" t="s">
        <v>19</v>
      </c>
      <c r="J123" s="1" t="s">
        <v>20</v>
      </c>
    </row>
    <row r="124" spans="1:10" ht="15" customHeight="1" x14ac:dyDescent="0.2">
      <c r="A124" s="5" t="s">
        <v>123</v>
      </c>
      <c r="B124" s="9">
        <v>3</v>
      </c>
      <c r="C124" s="9" t="s">
        <v>16</v>
      </c>
      <c r="D124" s="9">
        <v>3</v>
      </c>
      <c r="E124" s="9">
        <v>34</v>
      </c>
      <c r="F124" s="9">
        <v>3</v>
      </c>
      <c r="G124" s="22">
        <v>2.2424243E-2</v>
      </c>
      <c r="H124" s="19">
        <v>616</v>
      </c>
      <c r="I124" s="4" t="s">
        <v>19</v>
      </c>
      <c r="J124" s="1" t="s">
        <v>20</v>
      </c>
    </row>
    <row r="125" spans="1:10" ht="15" customHeight="1" x14ac:dyDescent="0.2">
      <c r="A125" s="5" t="s">
        <v>124</v>
      </c>
      <c r="B125" s="9">
        <v>4</v>
      </c>
      <c r="C125" s="9" t="s">
        <v>16</v>
      </c>
      <c r="D125" s="9">
        <v>4</v>
      </c>
      <c r="E125" s="9">
        <v>9</v>
      </c>
      <c r="F125" s="9">
        <v>3</v>
      </c>
      <c r="G125" s="22">
        <v>5.4545449999999999E-3</v>
      </c>
      <c r="H125" s="19">
        <v>90.909090000000006</v>
      </c>
      <c r="I125" s="4" t="s">
        <v>19</v>
      </c>
      <c r="J125" s="1" t="s">
        <v>20</v>
      </c>
    </row>
    <row r="126" spans="1:10" ht="15" customHeight="1" x14ac:dyDescent="0.2">
      <c r="A126" s="5" t="s">
        <v>125</v>
      </c>
      <c r="B126" s="9">
        <v>11</v>
      </c>
      <c r="C126" s="9" t="s">
        <v>16</v>
      </c>
      <c r="D126" s="9">
        <v>11</v>
      </c>
      <c r="E126" s="9">
        <v>28</v>
      </c>
      <c r="F126" s="9">
        <v>9</v>
      </c>
      <c r="G126" s="22">
        <v>1.6969696000000003E-2</v>
      </c>
      <c r="H126" s="19">
        <v>327.27269999999999</v>
      </c>
      <c r="I126" s="4" t="s">
        <v>19</v>
      </c>
      <c r="J126" s="1" t="s">
        <v>20</v>
      </c>
    </row>
    <row r="127" spans="1:10" s="7" customFormat="1" ht="21" customHeight="1" x14ac:dyDescent="0.2">
      <c r="A127" s="5" t="s">
        <v>126</v>
      </c>
      <c r="B127" s="8">
        <f>SUM(B128:B131)</f>
        <v>39</v>
      </c>
      <c r="C127" s="8">
        <f t="shared" ref="C127:H127" si="22">SUM(C128:C131)</f>
        <v>2</v>
      </c>
      <c r="D127" s="8">
        <f t="shared" si="22"/>
        <v>37</v>
      </c>
      <c r="E127" s="8">
        <f t="shared" si="22"/>
        <v>107</v>
      </c>
      <c r="F127" s="8">
        <f t="shared" si="22"/>
        <v>25</v>
      </c>
      <c r="G127" s="21">
        <f t="shared" si="22"/>
        <v>6.4848491000000008E-2</v>
      </c>
      <c r="H127" s="18">
        <f t="shared" si="22"/>
        <v>792.90911999999992</v>
      </c>
      <c r="I127" s="6" t="s">
        <v>19</v>
      </c>
      <c r="J127" s="7" t="s">
        <v>20</v>
      </c>
    </row>
    <row r="128" spans="1:10" ht="15" customHeight="1" x14ac:dyDescent="0.2">
      <c r="A128" s="5" t="s">
        <v>489</v>
      </c>
      <c r="B128" s="9">
        <v>17</v>
      </c>
      <c r="C128" s="9" t="s">
        <v>16</v>
      </c>
      <c r="D128" s="9">
        <v>17</v>
      </c>
      <c r="E128" s="9">
        <v>48</v>
      </c>
      <c r="F128" s="9">
        <v>12</v>
      </c>
      <c r="G128" s="22">
        <v>2.9090912E-2</v>
      </c>
      <c r="H128" s="19">
        <v>490.72727999999995</v>
      </c>
      <c r="I128" s="4" t="s">
        <v>19</v>
      </c>
      <c r="J128" s="1" t="s">
        <v>20</v>
      </c>
    </row>
    <row r="129" spans="1:10" ht="15" customHeight="1" x14ac:dyDescent="0.2">
      <c r="A129" s="5" t="s">
        <v>127</v>
      </c>
      <c r="B129" s="9">
        <v>1</v>
      </c>
      <c r="C129" s="9" t="s">
        <v>16</v>
      </c>
      <c r="D129" s="9">
        <v>1</v>
      </c>
      <c r="E129" s="9">
        <v>10</v>
      </c>
      <c r="F129" s="9" t="s">
        <v>16</v>
      </c>
      <c r="G129" s="22">
        <v>6.0606059999999996E-3</v>
      </c>
      <c r="H129" s="19" t="s">
        <v>16</v>
      </c>
      <c r="I129" s="4" t="s">
        <v>19</v>
      </c>
      <c r="J129" s="1" t="s">
        <v>20</v>
      </c>
    </row>
    <row r="130" spans="1:10" ht="15" customHeight="1" x14ac:dyDescent="0.2">
      <c r="A130" s="5" t="s">
        <v>128</v>
      </c>
      <c r="B130" s="9">
        <v>20</v>
      </c>
      <c r="C130" s="9">
        <v>2</v>
      </c>
      <c r="D130" s="9">
        <v>18</v>
      </c>
      <c r="E130" s="9">
        <v>43.999999999999993</v>
      </c>
      <c r="F130" s="9">
        <v>10</v>
      </c>
      <c r="G130" s="22">
        <v>2.6666670000000003E-2</v>
      </c>
      <c r="H130" s="19">
        <v>248.18183999999999</v>
      </c>
      <c r="I130" s="4" t="s">
        <v>19</v>
      </c>
      <c r="J130" s="1" t="s">
        <v>20</v>
      </c>
    </row>
    <row r="131" spans="1:10" ht="15" customHeight="1" x14ac:dyDescent="0.2">
      <c r="A131" s="5" t="s">
        <v>129</v>
      </c>
      <c r="B131" s="9">
        <v>1</v>
      </c>
      <c r="C131" s="9" t="s">
        <v>16</v>
      </c>
      <c r="D131" s="9">
        <v>1</v>
      </c>
      <c r="E131" s="9">
        <v>5</v>
      </c>
      <c r="F131" s="9">
        <v>3</v>
      </c>
      <c r="G131" s="22">
        <v>3.0303029999999998E-3</v>
      </c>
      <c r="H131" s="19">
        <v>54</v>
      </c>
      <c r="I131" s="4" t="s">
        <v>19</v>
      </c>
      <c r="J131" s="1" t="s">
        <v>20</v>
      </c>
    </row>
    <row r="132" spans="1:10" s="7" customFormat="1" ht="21" customHeight="1" x14ac:dyDescent="0.2">
      <c r="A132" s="5" t="s">
        <v>130</v>
      </c>
      <c r="B132" s="8">
        <f>SUM(B133:B135)</f>
        <v>28</v>
      </c>
      <c r="C132" s="8">
        <f t="shared" ref="C132:H132" si="23">SUM(C133:C135)</f>
        <v>3</v>
      </c>
      <c r="D132" s="8">
        <f t="shared" si="23"/>
        <v>25</v>
      </c>
      <c r="E132" s="8">
        <f t="shared" si="23"/>
        <v>232</v>
      </c>
      <c r="F132" s="8">
        <f t="shared" si="23"/>
        <v>177</v>
      </c>
      <c r="G132" s="21">
        <f t="shared" si="23"/>
        <v>0.120010003</v>
      </c>
      <c r="H132" s="18">
        <f t="shared" si="23"/>
        <v>3169.4546400000008</v>
      </c>
      <c r="I132" s="6" t="s">
        <v>19</v>
      </c>
      <c r="J132" s="7" t="s">
        <v>20</v>
      </c>
    </row>
    <row r="133" spans="1:10" ht="15" customHeight="1" x14ac:dyDescent="0.2">
      <c r="A133" s="5" t="s">
        <v>131</v>
      </c>
      <c r="B133" s="9">
        <v>2</v>
      </c>
      <c r="C133" s="9">
        <v>1</v>
      </c>
      <c r="D133" s="9">
        <v>1</v>
      </c>
      <c r="E133" s="9">
        <v>13</v>
      </c>
      <c r="F133" s="9">
        <v>3</v>
      </c>
      <c r="G133" s="22">
        <v>6.0706059999999992E-3</v>
      </c>
      <c r="H133" s="19">
        <v>35</v>
      </c>
      <c r="I133" s="4" t="s">
        <v>19</v>
      </c>
      <c r="J133" s="1" t="s">
        <v>20</v>
      </c>
    </row>
    <row r="134" spans="1:10" ht="15" customHeight="1" x14ac:dyDescent="0.2">
      <c r="A134" s="5" t="s">
        <v>132</v>
      </c>
      <c r="B134" s="9">
        <v>24</v>
      </c>
      <c r="C134" s="9">
        <v>1</v>
      </c>
      <c r="D134" s="9">
        <v>23</v>
      </c>
      <c r="E134" s="9">
        <v>83.999999999999986</v>
      </c>
      <c r="F134" s="9">
        <v>57.999999999999986</v>
      </c>
      <c r="G134" s="22">
        <v>5.2727276000000003E-2</v>
      </c>
      <c r="H134" s="19">
        <v>1345.4546400000006</v>
      </c>
      <c r="I134" s="4" t="s">
        <v>19</v>
      </c>
      <c r="J134" s="1" t="s">
        <v>20</v>
      </c>
    </row>
    <row r="135" spans="1:10" ht="15" customHeight="1" x14ac:dyDescent="0.2">
      <c r="A135" s="5" t="s">
        <v>133</v>
      </c>
      <c r="B135" s="9">
        <v>2</v>
      </c>
      <c r="C135" s="9">
        <v>1</v>
      </c>
      <c r="D135" s="9">
        <v>1</v>
      </c>
      <c r="E135" s="9">
        <v>135</v>
      </c>
      <c r="F135" s="9">
        <v>116</v>
      </c>
      <c r="G135" s="22">
        <v>6.1212120999999994E-2</v>
      </c>
      <c r="H135" s="19">
        <v>1789</v>
      </c>
      <c r="I135" s="4" t="s">
        <v>19</v>
      </c>
      <c r="J135" s="1" t="s">
        <v>20</v>
      </c>
    </row>
    <row r="136" spans="1:10" s="7" customFormat="1" ht="21" customHeight="1" x14ac:dyDescent="0.2">
      <c r="A136" s="5" t="s">
        <v>134</v>
      </c>
      <c r="B136" s="8">
        <f>SUM(B137:B149)</f>
        <v>184</v>
      </c>
      <c r="C136" s="8">
        <f t="shared" ref="C136:H136" si="24">SUM(C137:C149)</f>
        <v>17</v>
      </c>
      <c r="D136" s="8">
        <f t="shared" si="24"/>
        <v>167</v>
      </c>
      <c r="E136" s="8">
        <f t="shared" si="24"/>
        <v>5765</v>
      </c>
      <c r="F136" s="8">
        <f t="shared" si="24"/>
        <v>2306</v>
      </c>
      <c r="G136" s="21">
        <f t="shared" si="24"/>
        <v>3.7958485109999995</v>
      </c>
      <c r="H136" s="18">
        <f t="shared" si="24"/>
        <v>73097.091159999996</v>
      </c>
      <c r="I136" s="6" t="s">
        <v>19</v>
      </c>
      <c r="J136" s="7" t="s">
        <v>20</v>
      </c>
    </row>
    <row r="137" spans="1:10" ht="15" customHeight="1" x14ac:dyDescent="0.2">
      <c r="A137" s="5" t="s">
        <v>490</v>
      </c>
      <c r="B137" s="9">
        <v>41</v>
      </c>
      <c r="C137" s="9">
        <v>2</v>
      </c>
      <c r="D137" s="9">
        <v>39</v>
      </c>
      <c r="E137" s="9">
        <v>231.00000000000003</v>
      </c>
      <c r="F137" s="9">
        <v>183.00000000000003</v>
      </c>
      <c r="G137" s="22">
        <v>0.11818182900000002</v>
      </c>
      <c r="H137" s="19">
        <v>2824.0910399999998</v>
      </c>
      <c r="I137" s="4" t="s">
        <v>19</v>
      </c>
      <c r="J137" s="1" t="s">
        <v>20</v>
      </c>
    </row>
    <row r="138" spans="1:10" ht="15" customHeight="1" x14ac:dyDescent="0.2">
      <c r="A138" s="5" t="s">
        <v>531</v>
      </c>
      <c r="B138" s="9">
        <v>11</v>
      </c>
      <c r="C138" s="9">
        <v>1</v>
      </c>
      <c r="D138" s="9">
        <v>10</v>
      </c>
      <c r="E138" s="9">
        <v>69</v>
      </c>
      <c r="F138" s="9">
        <v>27</v>
      </c>
      <c r="G138" s="22">
        <v>4.7575759000000009E-2</v>
      </c>
      <c r="H138" s="19">
        <v>945.4545300000002</v>
      </c>
      <c r="I138" s="4" t="s">
        <v>19</v>
      </c>
      <c r="J138" s="1" t="s">
        <v>20</v>
      </c>
    </row>
    <row r="139" spans="1:10" ht="15" customHeight="1" x14ac:dyDescent="0.2">
      <c r="A139" s="5" t="s">
        <v>135</v>
      </c>
      <c r="B139" s="9">
        <v>13</v>
      </c>
      <c r="C139" s="9">
        <v>2</v>
      </c>
      <c r="D139" s="9">
        <v>11</v>
      </c>
      <c r="E139" s="9">
        <v>382</v>
      </c>
      <c r="F139" s="9">
        <v>29.999999999999996</v>
      </c>
      <c r="G139" s="22">
        <v>0.23333333399999995</v>
      </c>
      <c r="H139" s="19">
        <v>400</v>
      </c>
      <c r="I139" s="4" t="s">
        <v>19</v>
      </c>
      <c r="J139" s="1" t="s">
        <v>20</v>
      </c>
    </row>
    <row r="140" spans="1:10" ht="15" customHeight="1" x14ac:dyDescent="0.2">
      <c r="A140" s="5" t="s">
        <v>136</v>
      </c>
      <c r="B140" s="9">
        <v>5</v>
      </c>
      <c r="C140" s="9">
        <v>1</v>
      </c>
      <c r="D140" s="9">
        <v>4</v>
      </c>
      <c r="E140" s="9">
        <v>577</v>
      </c>
      <c r="F140" s="9">
        <v>120</v>
      </c>
      <c r="G140" s="22">
        <v>0.51424242399999998</v>
      </c>
      <c r="H140" s="19">
        <v>15000</v>
      </c>
      <c r="I140" s="4" t="s">
        <v>19</v>
      </c>
      <c r="J140" s="1" t="s">
        <v>20</v>
      </c>
    </row>
    <row r="141" spans="1:10" ht="15" customHeight="1" x14ac:dyDescent="0.2">
      <c r="A141" s="5" t="s">
        <v>137</v>
      </c>
      <c r="B141" s="9">
        <v>40</v>
      </c>
      <c r="C141" s="9">
        <v>1</v>
      </c>
      <c r="D141" s="9">
        <v>39</v>
      </c>
      <c r="E141" s="9">
        <v>101</v>
      </c>
      <c r="F141" s="9">
        <v>48.999999999999993</v>
      </c>
      <c r="G141" s="22">
        <v>5.9393946999999996E-2</v>
      </c>
      <c r="H141" s="19">
        <v>1119.8182400000001</v>
      </c>
      <c r="I141" s="4" t="s">
        <v>19</v>
      </c>
      <c r="J141" s="1" t="s">
        <v>20</v>
      </c>
    </row>
    <row r="142" spans="1:10" ht="15" customHeight="1" x14ac:dyDescent="0.2">
      <c r="A142" s="5" t="s">
        <v>138</v>
      </c>
      <c r="B142" s="9">
        <v>6</v>
      </c>
      <c r="C142" s="9">
        <v>1</v>
      </c>
      <c r="D142" s="9">
        <v>5</v>
      </c>
      <c r="E142" s="9">
        <v>914</v>
      </c>
      <c r="F142" s="9">
        <v>312.00000000000006</v>
      </c>
      <c r="G142" s="22">
        <v>0.58242424299999995</v>
      </c>
      <c r="H142" s="19">
        <v>17436.363659999999</v>
      </c>
      <c r="I142" s="4" t="s">
        <v>19</v>
      </c>
      <c r="J142" s="1" t="s">
        <v>20</v>
      </c>
    </row>
    <row r="143" spans="1:10" ht="15" customHeight="1" x14ac:dyDescent="0.2">
      <c r="A143" s="5" t="s">
        <v>139</v>
      </c>
      <c r="B143" s="9">
        <v>7</v>
      </c>
      <c r="C143" s="9" t="s">
        <v>16</v>
      </c>
      <c r="D143" s="9">
        <v>7</v>
      </c>
      <c r="E143" s="9">
        <v>333.99999999999994</v>
      </c>
      <c r="F143" s="9">
        <v>142</v>
      </c>
      <c r="G143" s="22">
        <v>0.20545454699999999</v>
      </c>
      <c r="H143" s="19">
        <v>36.363659999999996</v>
      </c>
      <c r="I143" s="4" t="s">
        <v>19</v>
      </c>
      <c r="J143" s="1" t="s">
        <v>20</v>
      </c>
    </row>
    <row r="144" spans="1:10" ht="15" customHeight="1" x14ac:dyDescent="0.2">
      <c r="A144" s="5" t="s">
        <v>140</v>
      </c>
      <c r="B144" s="9">
        <v>9</v>
      </c>
      <c r="C144" s="9" t="s">
        <v>16</v>
      </c>
      <c r="D144" s="9">
        <v>9</v>
      </c>
      <c r="E144" s="9">
        <v>46</v>
      </c>
      <c r="F144" s="9">
        <v>23</v>
      </c>
      <c r="G144" s="22">
        <v>2.7878787999999995E-2</v>
      </c>
      <c r="H144" s="19">
        <v>527.27274</v>
      </c>
      <c r="I144" s="4" t="s">
        <v>19</v>
      </c>
      <c r="J144" s="1" t="s">
        <v>20</v>
      </c>
    </row>
    <row r="145" spans="1:10" ht="15" customHeight="1" x14ac:dyDescent="0.2">
      <c r="A145" s="5" t="s">
        <v>141</v>
      </c>
      <c r="B145" s="9">
        <v>3</v>
      </c>
      <c r="C145" s="9">
        <v>1</v>
      </c>
      <c r="D145" s="9">
        <v>2</v>
      </c>
      <c r="E145" s="9">
        <v>40</v>
      </c>
      <c r="F145" s="9">
        <v>30</v>
      </c>
      <c r="G145" s="22">
        <v>2.8787879000000002E-2</v>
      </c>
      <c r="H145" s="19">
        <v>600</v>
      </c>
      <c r="I145" s="4" t="s">
        <v>19</v>
      </c>
      <c r="J145" s="1" t="s">
        <v>20</v>
      </c>
    </row>
    <row r="146" spans="1:10" ht="15" customHeight="1" x14ac:dyDescent="0.2">
      <c r="A146" s="5" t="s">
        <v>142</v>
      </c>
      <c r="B146" s="9">
        <v>7</v>
      </c>
      <c r="C146" s="9">
        <v>2</v>
      </c>
      <c r="D146" s="9">
        <v>5</v>
      </c>
      <c r="E146" s="9">
        <v>2339</v>
      </c>
      <c r="F146" s="9">
        <v>1027</v>
      </c>
      <c r="G146" s="22">
        <v>1.4115151509999999</v>
      </c>
      <c r="H146" s="19">
        <v>20435</v>
      </c>
      <c r="I146" s="4" t="s">
        <v>19</v>
      </c>
      <c r="J146" s="1" t="s">
        <v>20</v>
      </c>
    </row>
    <row r="147" spans="1:10" ht="15" customHeight="1" x14ac:dyDescent="0.2">
      <c r="A147" s="5" t="s">
        <v>143</v>
      </c>
      <c r="B147" s="9">
        <v>3</v>
      </c>
      <c r="C147" s="9">
        <v>1</v>
      </c>
      <c r="D147" s="9">
        <v>2</v>
      </c>
      <c r="E147" s="9">
        <v>402</v>
      </c>
      <c r="F147" s="9">
        <v>199.99999999999997</v>
      </c>
      <c r="G147" s="22">
        <v>0.36484848599999997</v>
      </c>
      <c r="H147" s="19">
        <v>10909.090910000001</v>
      </c>
      <c r="I147" s="4" t="s">
        <v>19</v>
      </c>
      <c r="J147" s="1" t="s">
        <v>20</v>
      </c>
    </row>
    <row r="148" spans="1:10" ht="15" customHeight="1" x14ac:dyDescent="0.2">
      <c r="A148" s="5" t="s">
        <v>144</v>
      </c>
      <c r="B148" s="9">
        <v>7</v>
      </c>
      <c r="C148" s="9">
        <v>2</v>
      </c>
      <c r="D148" s="9">
        <v>5</v>
      </c>
      <c r="E148" s="9">
        <v>17</v>
      </c>
      <c r="F148" s="9">
        <v>3</v>
      </c>
      <c r="G148" s="22">
        <v>2.6666667999999998E-2</v>
      </c>
      <c r="H148" s="19">
        <v>109.09091999999998</v>
      </c>
      <c r="I148" s="4" t="s">
        <v>19</v>
      </c>
      <c r="J148" s="1" t="s">
        <v>20</v>
      </c>
    </row>
    <row r="149" spans="1:10" ht="15" customHeight="1" x14ac:dyDescent="0.2">
      <c r="A149" s="5" t="s">
        <v>145</v>
      </c>
      <c r="B149" s="9">
        <v>32</v>
      </c>
      <c r="C149" s="9">
        <v>3</v>
      </c>
      <c r="D149" s="9">
        <v>29</v>
      </c>
      <c r="E149" s="9">
        <v>313</v>
      </c>
      <c r="F149" s="9">
        <v>160.00000000000003</v>
      </c>
      <c r="G149" s="22">
        <v>0.17554545599999999</v>
      </c>
      <c r="H149" s="19">
        <v>2754.5454600000003</v>
      </c>
      <c r="I149" s="4" t="s">
        <v>19</v>
      </c>
      <c r="J149" s="1" t="s">
        <v>20</v>
      </c>
    </row>
    <row r="150" spans="1:10" s="7" customFormat="1" ht="21" customHeight="1" x14ac:dyDescent="0.2">
      <c r="A150" s="5" t="s">
        <v>146</v>
      </c>
      <c r="B150" s="8">
        <f>SUM(B151:B162)</f>
        <v>63</v>
      </c>
      <c r="C150" s="8">
        <f t="shared" ref="C150:H150" si="25">SUM(C151:C162)</f>
        <v>11</v>
      </c>
      <c r="D150" s="8">
        <f t="shared" si="25"/>
        <v>52</v>
      </c>
      <c r="E150" s="8">
        <f t="shared" si="25"/>
        <v>5523</v>
      </c>
      <c r="F150" s="8">
        <f t="shared" si="25"/>
        <v>3633</v>
      </c>
      <c r="G150" s="21">
        <f t="shared" si="25"/>
        <v>3.8381818299999995</v>
      </c>
      <c r="H150" s="18">
        <f t="shared" si="25"/>
        <v>109057.00006000001</v>
      </c>
      <c r="I150" s="6" t="s">
        <v>19</v>
      </c>
      <c r="J150" s="7" t="s">
        <v>20</v>
      </c>
    </row>
    <row r="151" spans="1:10" ht="15" customHeight="1" x14ac:dyDescent="0.2">
      <c r="A151" s="5" t="s">
        <v>491</v>
      </c>
      <c r="B151" s="9">
        <v>1</v>
      </c>
      <c r="C151" s="9" t="s">
        <v>16</v>
      </c>
      <c r="D151" s="9">
        <v>1</v>
      </c>
      <c r="E151" s="9">
        <v>10</v>
      </c>
      <c r="F151" s="9" t="s">
        <v>16</v>
      </c>
      <c r="G151" s="22">
        <v>6.0606059999999996E-3</v>
      </c>
      <c r="H151" s="19" t="s">
        <v>16</v>
      </c>
      <c r="I151" s="4" t="s">
        <v>19</v>
      </c>
      <c r="J151" s="1" t="s">
        <v>20</v>
      </c>
    </row>
    <row r="152" spans="1:10" ht="15" customHeight="1" x14ac:dyDescent="0.2">
      <c r="A152" s="5" t="s">
        <v>147</v>
      </c>
      <c r="B152" s="9">
        <v>1</v>
      </c>
      <c r="C152" s="9">
        <v>1</v>
      </c>
      <c r="D152" s="9" t="s">
        <v>16</v>
      </c>
      <c r="E152" s="9">
        <v>840</v>
      </c>
      <c r="F152" s="9">
        <v>50</v>
      </c>
      <c r="G152" s="22">
        <v>0.76</v>
      </c>
      <c r="H152" s="19">
        <v>22909.090909999999</v>
      </c>
      <c r="I152" s="4" t="s">
        <v>19</v>
      </c>
      <c r="J152" s="1" t="s">
        <v>20</v>
      </c>
    </row>
    <row r="153" spans="1:10" ht="15" customHeight="1" x14ac:dyDescent="0.2">
      <c r="A153" s="5" t="s">
        <v>148</v>
      </c>
      <c r="B153" s="9">
        <v>2</v>
      </c>
      <c r="C153" s="9" t="s">
        <v>16</v>
      </c>
      <c r="D153" s="9">
        <v>2</v>
      </c>
      <c r="E153" s="9">
        <v>3</v>
      </c>
      <c r="F153" s="9" t="s">
        <v>16</v>
      </c>
      <c r="G153" s="22">
        <v>1.818182E-3</v>
      </c>
      <c r="H153" s="19" t="s">
        <v>16</v>
      </c>
      <c r="I153" s="4" t="s">
        <v>19</v>
      </c>
      <c r="J153" s="1" t="s">
        <v>20</v>
      </c>
    </row>
    <row r="154" spans="1:10" ht="15" customHeight="1" x14ac:dyDescent="0.2">
      <c r="A154" s="5" t="s">
        <v>149</v>
      </c>
      <c r="B154" s="9">
        <v>1</v>
      </c>
      <c r="C154" s="9" t="s">
        <v>16</v>
      </c>
      <c r="D154" s="9">
        <v>1</v>
      </c>
      <c r="E154" s="9">
        <v>3</v>
      </c>
      <c r="F154" s="9">
        <v>3</v>
      </c>
      <c r="G154" s="22">
        <v>1.818182E-3</v>
      </c>
      <c r="H154" s="19">
        <v>54.545459999999999</v>
      </c>
      <c r="I154" s="4" t="s">
        <v>19</v>
      </c>
      <c r="J154" s="1" t="s">
        <v>20</v>
      </c>
    </row>
    <row r="155" spans="1:10" ht="15" customHeight="1" x14ac:dyDescent="0.2">
      <c r="A155" s="5" t="s">
        <v>150</v>
      </c>
      <c r="B155" s="9">
        <v>1</v>
      </c>
      <c r="C155" s="9" t="s">
        <v>16</v>
      </c>
      <c r="D155" s="9">
        <v>1</v>
      </c>
      <c r="E155" s="9">
        <v>100</v>
      </c>
      <c r="F155" s="9">
        <v>50</v>
      </c>
      <c r="G155" s="22">
        <v>0.06</v>
      </c>
      <c r="H155" s="19">
        <v>1800</v>
      </c>
      <c r="I155" s="4" t="s">
        <v>19</v>
      </c>
      <c r="J155" s="1" t="s">
        <v>20</v>
      </c>
    </row>
    <row r="156" spans="1:10" ht="15" customHeight="1" x14ac:dyDescent="0.2">
      <c r="A156" s="5" t="s">
        <v>68</v>
      </c>
      <c r="B156" s="9">
        <v>3</v>
      </c>
      <c r="C156" s="9" t="s">
        <v>16</v>
      </c>
      <c r="D156" s="9">
        <v>3</v>
      </c>
      <c r="E156" s="9">
        <v>5</v>
      </c>
      <c r="F156" s="9">
        <v>3</v>
      </c>
      <c r="G156" s="22">
        <v>3.0303040000000002E-3</v>
      </c>
      <c r="H156" s="19">
        <v>54.545460000000006</v>
      </c>
      <c r="I156" s="4" t="s">
        <v>19</v>
      </c>
      <c r="J156" s="1" t="s">
        <v>20</v>
      </c>
    </row>
    <row r="157" spans="1:10" ht="15" customHeight="1" x14ac:dyDescent="0.2">
      <c r="A157" s="5" t="s">
        <v>151</v>
      </c>
      <c r="B157" s="9">
        <v>6</v>
      </c>
      <c r="C157" s="9">
        <v>2</v>
      </c>
      <c r="D157" s="9">
        <v>4</v>
      </c>
      <c r="E157" s="9">
        <v>263</v>
      </c>
      <c r="F157" s="9">
        <v>5</v>
      </c>
      <c r="G157" s="22">
        <v>0.15787878900000002</v>
      </c>
      <c r="H157" s="19">
        <v>78.363659999999996</v>
      </c>
      <c r="I157" s="4" t="s">
        <v>19</v>
      </c>
      <c r="J157" s="1" t="s">
        <v>20</v>
      </c>
    </row>
    <row r="158" spans="1:10" ht="15" customHeight="1" x14ac:dyDescent="0.2">
      <c r="A158" s="5" t="s">
        <v>152</v>
      </c>
      <c r="B158" s="9">
        <v>3</v>
      </c>
      <c r="C158" s="9" t="s">
        <v>16</v>
      </c>
      <c r="D158" s="9">
        <v>3</v>
      </c>
      <c r="E158" s="9">
        <v>1866.9999999999998</v>
      </c>
      <c r="F158" s="9">
        <v>1865.0000000000002</v>
      </c>
      <c r="G158" s="22">
        <v>1.1312121209999999</v>
      </c>
      <c r="H158" s="19">
        <v>33700</v>
      </c>
      <c r="I158" s="4" t="s">
        <v>19</v>
      </c>
      <c r="J158" s="1" t="s">
        <v>20</v>
      </c>
    </row>
    <row r="159" spans="1:10" ht="15" customHeight="1" x14ac:dyDescent="0.2">
      <c r="A159" s="5" t="s">
        <v>153</v>
      </c>
      <c r="B159" s="9">
        <v>10</v>
      </c>
      <c r="C159" s="9">
        <v>1</v>
      </c>
      <c r="D159" s="9">
        <v>9</v>
      </c>
      <c r="E159" s="9">
        <v>223</v>
      </c>
      <c r="F159" s="9">
        <v>125.99999999999997</v>
      </c>
      <c r="G159" s="22">
        <v>0.103939397</v>
      </c>
      <c r="H159" s="19">
        <v>2845.4545499999999</v>
      </c>
      <c r="I159" s="4" t="s">
        <v>19</v>
      </c>
      <c r="J159" s="1" t="s">
        <v>20</v>
      </c>
    </row>
    <row r="160" spans="1:10" ht="15" customHeight="1" x14ac:dyDescent="0.2">
      <c r="A160" s="5" t="s">
        <v>154</v>
      </c>
      <c r="B160" s="9">
        <v>16</v>
      </c>
      <c r="C160" s="9">
        <v>2</v>
      </c>
      <c r="D160" s="9">
        <v>14</v>
      </c>
      <c r="E160" s="9">
        <v>2151</v>
      </c>
      <c r="F160" s="9">
        <v>1517</v>
      </c>
      <c r="G160" s="22">
        <v>1.5769696999999998</v>
      </c>
      <c r="H160" s="19">
        <v>47033.181819999998</v>
      </c>
      <c r="I160" s="4" t="s">
        <v>19</v>
      </c>
      <c r="J160" s="1" t="s">
        <v>20</v>
      </c>
    </row>
    <row r="161" spans="1:10" ht="15" customHeight="1" x14ac:dyDescent="0.2">
      <c r="A161" s="5" t="s">
        <v>155</v>
      </c>
      <c r="B161" s="9">
        <v>5</v>
      </c>
      <c r="C161" s="9" t="s">
        <v>16</v>
      </c>
      <c r="D161" s="9">
        <v>5</v>
      </c>
      <c r="E161" s="9">
        <v>20</v>
      </c>
      <c r="F161" s="9">
        <v>4</v>
      </c>
      <c r="G161" s="22">
        <v>1.2121212999999999E-2</v>
      </c>
      <c r="H161" s="19">
        <v>145.45455000000001</v>
      </c>
      <c r="I161" s="4" t="s">
        <v>19</v>
      </c>
      <c r="J161" s="1" t="s">
        <v>20</v>
      </c>
    </row>
    <row r="162" spans="1:10" ht="15" customHeight="1" x14ac:dyDescent="0.2">
      <c r="A162" s="5" t="s">
        <v>156</v>
      </c>
      <c r="B162" s="9">
        <v>14</v>
      </c>
      <c r="C162" s="9">
        <v>5</v>
      </c>
      <c r="D162" s="9">
        <v>9</v>
      </c>
      <c r="E162" s="9">
        <v>38.000000000000007</v>
      </c>
      <c r="F162" s="9">
        <v>10</v>
      </c>
      <c r="G162" s="22">
        <v>2.3333336000000003E-2</v>
      </c>
      <c r="H162" s="19">
        <v>436.36365000000001</v>
      </c>
      <c r="I162" s="4" t="s">
        <v>19</v>
      </c>
      <c r="J162" s="1" t="s">
        <v>20</v>
      </c>
    </row>
    <row r="163" spans="1:10" s="7" customFormat="1" ht="21" customHeight="1" x14ac:dyDescent="0.2">
      <c r="A163" s="5" t="s">
        <v>157</v>
      </c>
      <c r="B163" s="8">
        <f>SUM(B164:B171)</f>
        <v>49</v>
      </c>
      <c r="C163" s="8">
        <f t="shared" ref="C163:H163" si="26">SUM(C164:C171)</f>
        <v>4</v>
      </c>
      <c r="D163" s="8">
        <f t="shared" si="26"/>
        <v>45</v>
      </c>
      <c r="E163" s="8">
        <f t="shared" si="26"/>
        <v>4534</v>
      </c>
      <c r="F163" s="8">
        <f t="shared" si="26"/>
        <v>2744</v>
      </c>
      <c r="G163" s="21">
        <f t="shared" si="26"/>
        <v>2.37818182</v>
      </c>
      <c r="H163" s="18">
        <f t="shared" si="26"/>
        <v>44490.909120000004</v>
      </c>
      <c r="I163" s="6" t="s">
        <v>19</v>
      </c>
      <c r="J163" s="7" t="s">
        <v>20</v>
      </c>
    </row>
    <row r="164" spans="1:10" ht="15" customHeight="1" x14ac:dyDescent="0.2">
      <c r="A164" s="5" t="s">
        <v>492</v>
      </c>
      <c r="B164" s="9">
        <v>11</v>
      </c>
      <c r="C164" s="9" t="s">
        <v>16</v>
      </c>
      <c r="D164" s="9">
        <v>11</v>
      </c>
      <c r="E164" s="9">
        <v>649</v>
      </c>
      <c r="F164" s="9">
        <v>305.99999999999994</v>
      </c>
      <c r="G164" s="22">
        <v>0.38757575799999999</v>
      </c>
      <c r="H164" s="19">
        <v>10836.363660000001</v>
      </c>
      <c r="I164" s="4" t="s">
        <v>19</v>
      </c>
      <c r="J164" s="1" t="s">
        <v>20</v>
      </c>
    </row>
    <row r="165" spans="1:10" ht="15" customHeight="1" x14ac:dyDescent="0.2">
      <c r="A165" s="5" t="s">
        <v>158</v>
      </c>
      <c r="B165" s="9">
        <v>10</v>
      </c>
      <c r="C165" s="9">
        <v>1</v>
      </c>
      <c r="D165" s="9">
        <v>9</v>
      </c>
      <c r="E165" s="9">
        <v>2434.9999999999995</v>
      </c>
      <c r="F165" s="9">
        <v>2415</v>
      </c>
      <c r="G165" s="22">
        <v>1.1121212119999999</v>
      </c>
      <c r="H165" s="19">
        <v>33236.363639999996</v>
      </c>
      <c r="I165" s="4" t="s">
        <v>19</v>
      </c>
      <c r="J165" s="1" t="s">
        <v>20</v>
      </c>
    </row>
    <row r="166" spans="1:10" ht="15" customHeight="1" x14ac:dyDescent="0.2">
      <c r="A166" s="5" t="s">
        <v>159</v>
      </c>
      <c r="B166" s="9">
        <v>7</v>
      </c>
      <c r="C166" s="9" t="s">
        <v>16</v>
      </c>
      <c r="D166" s="9">
        <v>7</v>
      </c>
      <c r="E166" s="9">
        <v>16</v>
      </c>
      <c r="F166" s="9">
        <v>10</v>
      </c>
      <c r="G166" s="22">
        <v>9.6969699999999992E-3</v>
      </c>
      <c r="H166" s="19">
        <v>181.81818000000001</v>
      </c>
      <c r="I166" s="4" t="s">
        <v>19</v>
      </c>
      <c r="J166" s="1" t="s">
        <v>20</v>
      </c>
    </row>
    <row r="167" spans="1:10" ht="15" customHeight="1" x14ac:dyDescent="0.2">
      <c r="A167" s="5" t="s">
        <v>160</v>
      </c>
      <c r="B167" s="9">
        <v>3</v>
      </c>
      <c r="C167" s="9">
        <v>1</v>
      </c>
      <c r="D167" s="9">
        <v>2</v>
      </c>
      <c r="E167" s="9">
        <v>25</v>
      </c>
      <c r="F167" s="9" t="s">
        <v>16</v>
      </c>
      <c r="G167" s="22">
        <v>1.3030303E-2</v>
      </c>
      <c r="H167" s="19" t="s">
        <v>16</v>
      </c>
      <c r="I167" s="4" t="s">
        <v>19</v>
      </c>
      <c r="J167" s="1" t="s">
        <v>20</v>
      </c>
    </row>
    <row r="168" spans="1:10" ht="15" customHeight="1" x14ac:dyDescent="0.2">
      <c r="A168" s="5" t="s">
        <v>161</v>
      </c>
      <c r="B168" s="9">
        <v>7</v>
      </c>
      <c r="C168" s="9" t="s">
        <v>16</v>
      </c>
      <c r="D168" s="9">
        <v>7</v>
      </c>
      <c r="E168" s="9">
        <v>23</v>
      </c>
      <c r="F168" s="9">
        <v>1.0000000000000002</v>
      </c>
      <c r="G168" s="22">
        <v>1.3939394999999997E-2</v>
      </c>
      <c r="H168" s="19">
        <v>18.181829999999998</v>
      </c>
      <c r="I168" s="4" t="s">
        <v>19</v>
      </c>
      <c r="J168" s="1" t="s">
        <v>20</v>
      </c>
    </row>
    <row r="169" spans="1:10" ht="15" customHeight="1" x14ac:dyDescent="0.2">
      <c r="A169" s="5" t="s">
        <v>162</v>
      </c>
      <c r="B169" s="9">
        <v>2</v>
      </c>
      <c r="C169" s="9" t="s">
        <v>16</v>
      </c>
      <c r="D169" s="9">
        <v>2</v>
      </c>
      <c r="E169" s="9">
        <v>60</v>
      </c>
      <c r="F169" s="9">
        <v>10</v>
      </c>
      <c r="G169" s="22">
        <v>3.6060605999999995E-2</v>
      </c>
      <c r="H169" s="19">
        <v>181.81818000000001</v>
      </c>
      <c r="I169" s="4" t="s">
        <v>19</v>
      </c>
      <c r="J169" s="1" t="s">
        <v>20</v>
      </c>
    </row>
    <row r="170" spans="1:10" ht="15" customHeight="1" x14ac:dyDescent="0.2">
      <c r="A170" s="5" t="s">
        <v>163</v>
      </c>
      <c r="B170" s="9">
        <v>1</v>
      </c>
      <c r="C170" s="9">
        <v>1</v>
      </c>
      <c r="D170" s="9" t="s">
        <v>16</v>
      </c>
      <c r="E170" s="9">
        <v>1300</v>
      </c>
      <c r="F170" s="9" t="s">
        <v>16</v>
      </c>
      <c r="G170" s="22">
        <v>0.79</v>
      </c>
      <c r="H170" s="19" t="s">
        <v>16</v>
      </c>
      <c r="I170" s="4" t="s">
        <v>19</v>
      </c>
      <c r="J170" s="1" t="s">
        <v>20</v>
      </c>
    </row>
    <row r="171" spans="1:10" ht="15" customHeight="1" x14ac:dyDescent="0.2">
      <c r="A171" s="5" t="s">
        <v>164</v>
      </c>
      <c r="B171" s="9">
        <v>8</v>
      </c>
      <c r="C171" s="9">
        <v>1</v>
      </c>
      <c r="D171" s="9">
        <v>7</v>
      </c>
      <c r="E171" s="9">
        <v>26</v>
      </c>
      <c r="F171" s="9">
        <v>2.0000000000000004</v>
      </c>
      <c r="G171" s="22">
        <v>1.5757576000000002E-2</v>
      </c>
      <c r="H171" s="19">
        <v>36.363630000000008</v>
      </c>
      <c r="I171" s="4" t="s">
        <v>19</v>
      </c>
      <c r="J171" s="1" t="s">
        <v>20</v>
      </c>
    </row>
    <row r="172" spans="1:10" s="7" customFormat="1" ht="21" customHeight="1" x14ac:dyDescent="0.2">
      <c r="A172" s="5" t="s">
        <v>165</v>
      </c>
      <c r="B172" s="8">
        <f>SUM(B173:B175)</f>
        <v>9</v>
      </c>
      <c r="C172" s="8">
        <f t="shared" ref="C172:H172" si="27">SUM(C173:C175)</f>
        <v>1</v>
      </c>
      <c r="D172" s="8">
        <f t="shared" si="27"/>
        <v>8</v>
      </c>
      <c r="E172" s="8">
        <f t="shared" si="27"/>
        <v>55</v>
      </c>
      <c r="F172" s="8">
        <f t="shared" si="27"/>
        <v>28</v>
      </c>
      <c r="G172" s="21">
        <f t="shared" si="27"/>
        <v>4.0909092000000008E-2</v>
      </c>
      <c r="H172" s="18">
        <f t="shared" si="27"/>
        <v>831.81820999999991</v>
      </c>
      <c r="I172" s="6" t="s">
        <v>19</v>
      </c>
      <c r="J172" s="7" t="s">
        <v>20</v>
      </c>
    </row>
    <row r="173" spans="1:10" ht="15" customHeight="1" x14ac:dyDescent="0.2">
      <c r="A173" s="5" t="s">
        <v>493</v>
      </c>
      <c r="B173" s="9">
        <v>5</v>
      </c>
      <c r="C173" s="9" t="s">
        <v>16</v>
      </c>
      <c r="D173" s="9">
        <v>5</v>
      </c>
      <c r="E173" s="9">
        <v>36</v>
      </c>
      <c r="F173" s="9">
        <v>26</v>
      </c>
      <c r="G173" s="22">
        <v>2.5454546000000002E-2</v>
      </c>
      <c r="H173" s="19">
        <v>759.09091999999987</v>
      </c>
      <c r="I173" s="4" t="s">
        <v>19</v>
      </c>
      <c r="J173" s="1" t="s">
        <v>20</v>
      </c>
    </row>
    <row r="174" spans="1:10" ht="15" customHeight="1" x14ac:dyDescent="0.2">
      <c r="A174" s="5" t="s">
        <v>166</v>
      </c>
      <c r="B174" s="9">
        <v>3</v>
      </c>
      <c r="C174" s="9">
        <v>1</v>
      </c>
      <c r="D174" s="9">
        <v>2</v>
      </c>
      <c r="E174" s="9">
        <v>16</v>
      </c>
      <c r="F174" s="9">
        <v>1</v>
      </c>
      <c r="G174" s="22">
        <v>1.3636364000000002E-2</v>
      </c>
      <c r="H174" s="19">
        <v>18.181829999999998</v>
      </c>
      <c r="I174" s="4" t="s">
        <v>19</v>
      </c>
      <c r="J174" s="1" t="s">
        <v>20</v>
      </c>
    </row>
    <row r="175" spans="1:10" ht="15" customHeight="1" x14ac:dyDescent="0.2">
      <c r="A175" s="5" t="s">
        <v>167</v>
      </c>
      <c r="B175" s="9">
        <v>1</v>
      </c>
      <c r="C175" s="9" t="s">
        <v>16</v>
      </c>
      <c r="D175" s="9">
        <v>1</v>
      </c>
      <c r="E175" s="9">
        <v>3</v>
      </c>
      <c r="F175" s="9">
        <v>1</v>
      </c>
      <c r="G175" s="22">
        <v>1.818182E-3</v>
      </c>
      <c r="H175" s="19">
        <v>54.545459999999999</v>
      </c>
      <c r="I175" s="4" t="s">
        <v>19</v>
      </c>
      <c r="J175" s="1" t="s">
        <v>20</v>
      </c>
    </row>
    <row r="176" spans="1:10" s="7" customFormat="1" ht="21" customHeight="1" x14ac:dyDescent="0.2">
      <c r="A176" s="5" t="s">
        <v>168</v>
      </c>
      <c r="B176" s="8">
        <f>SUM(B177:B179)</f>
        <v>4</v>
      </c>
      <c r="C176" s="8">
        <f t="shared" ref="C176:H176" si="28">SUM(C177:C179)</f>
        <v>0</v>
      </c>
      <c r="D176" s="8">
        <f t="shared" si="28"/>
        <v>4</v>
      </c>
      <c r="E176" s="8">
        <f t="shared" si="28"/>
        <v>27</v>
      </c>
      <c r="F176" s="8">
        <f t="shared" si="28"/>
        <v>0</v>
      </c>
      <c r="G176" s="21">
        <f t="shared" si="28"/>
        <v>1.4242425E-2</v>
      </c>
      <c r="H176" s="18">
        <f t="shared" si="28"/>
        <v>0</v>
      </c>
      <c r="I176" s="6" t="s">
        <v>19</v>
      </c>
      <c r="J176" s="7" t="s">
        <v>20</v>
      </c>
    </row>
    <row r="177" spans="1:10" ht="15" customHeight="1" x14ac:dyDescent="0.2">
      <c r="A177" s="5" t="s">
        <v>169</v>
      </c>
      <c r="B177" s="9">
        <v>1</v>
      </c>
      <c r="C177" s="9" t="s">
        <v>16</v>
      </c>
      <c r="D177" s="9">
        <v>1</v>
      </c>
      <c r="E177" s="9">
        <v>20</v>
      </c>
      <c r="F177" s="9" t="s">
        <v>16</v>
      </c>
      <c r="G177" s="22">
        <v>0.01</v>
      </c>
      <c r="H177" s="19" t="s">
        <v>16</v>
      </c>
      <c r="I177" s="4" t="s">
        <v>19</v>
      </c>
      <c r="J177" s="1" t="s">
        <v>20</v>
      </c>
    </row>
    <row r="178" spans="1:10" ht="15" customHeight="1" x14ac:dyDescent="0.2">
      <c r="A178" s="5" t="s">
        <v>170</v>
      </c>
      <c r="B178" s="9">
        <v>1</v>
      </c>
      <c r="C178" s="9" t="s">
        <v>16</v>
      </c>
      <c r="D178" s="9">
        <v>1</v>
      </c>
      <c r="E178" s="9">
        <v>5</v>
      </c>
      <c r="F178" s="9" t="s">
        <v>16</v>
      </c>
      <c r="G178" s="22">
        <v>3.0303029999999998E-3</v>
      </c>
      <c r="H178" s="19" t="s">
        <v>16</v>
      </c>
      <c r="I178" s="4" t="s">
        <v>19</v>
      </c>
      <c r="J178" s="1" t="s">
        <v>20</v>
      </c>
    </row>
    <row r="179" spans="1:10" ht="15" customHeight="1" x14ac:dyDescent="0.2">
      <c r="A179" s="5" t="s">
        <v>171</v>
      </c>
      <c r="B179" s="9">
        <v>2</v>
      </c>
      <c r="C179" s="9" t="s">
        <v>16</v>
      </c>
      <c r="D179" s="9">
        <v>2</v>
      </c>
      <c r="E179" s="9">
        <v>2</v>
      </c>
      <c r="F179" s="9" t="s">
        <v>16</v>
      </c>
      <c r="G179" s="22">
        <v>1.2121219999999999E-3</v>
      </c>
      <c r="H179" s="19" t="s">
        <v>16</v>
      </c>
      <c r="I179" s="4" t="s">
        <v>19</v>
      </c>
      <c r="J179" s="1" t="s">
        <v>20</v>
      </c>
    </row>
    <row r="180" spans="1:10" s="7" customFormat="1" ht="21" customHeight="1" x14ac:dyDescent="0.2">
      <c r="A180" s="5" t="s">
        <v>172</v>
      </c>
      <c r="B180" s="8">
        <f>SUM(B181:B185)</f>
        <v>11</v>
      </c>
      <c r="C180" s="8">
        <f t="shared" ref="C180:H180" si="29">SUM(C181:C185)</f>
        <v>4</v>
      </c>
      <c r="D180" s="8">
        <f t="shared" si="29"/>
        <v>7</v>
      </c>
      <c r="E180" s="8">
        <f t="shared" si="29"/>
        <v>1391</v>
      </c>
      <c r="F180" s="8">
        <f t="shared" si="29"/>
        <v>1206</v>
      </c>
      <c r="G180" s="21">
        <f t="shared" si="29"/>
        <v>1.1227272730000002</v>
      </c>
      <c r="H180" s="18">
        <f t="shared" si="29"/>
        <v>25109.090920000002</v>
      </c>
      <c r="I180" s="6" t="s">
        <v>19</v>
      </c>
      <c r="J180" s="7" t="s">
        <v>20</v>
      </c>
    </row>
    <row r="181" spans="1:10" ht="15" customHeight="1" x14ac:dyDescent="0.2">
      <c r="A181" s="5" t="s">
        <v>494</v>
      </c>
      <c r="B181" s="9">
        <v>3</v>
      </c>
      <c r="C181" s="9" t="s">
        <v>16</v>
      </c>
      <c r="D181" s="9">
        <v>3</v>
      </c>
      <c r="E181" s="9">
        <v>42</v>
      </c>
      <c r="F181" s="9">
        <v>1</v>
      </c>
      <c r="G181" s="22">
        <v>2.1212122E-2</v>
      </c>
      <c r="H181" s="19">
        <v>18.181829999999998</v>
      </c>
      <c r="I181" s="4" t="s">
        <v>19</v>
      </c>
      <c r="J181" s="1" t="s">
        <v>20</v>
      </c>
    </row>
    <row r="182" spans="1:10" ht="15" customHeight="1" x14ac:dyDescent="0.2">
      <c r="A182" s="5" t="s">
        <v>173</v>
      </c>
      <c r="B182" s="9">
        <v>1</v>
      </c>
      <c r="C182" s="9" t="s">
        <v>16</v>
      </c>
      <c r="D182" s="9">
        <v>1</v>
      </c>
      <c r="E182" s="9">
        <v>10</v>
      </c>
      <c r="F182" s="9" t="s">
        <v>16</v>
      </c>
      <c r="G182" s="22">
        <v>6.0606059999999996E-3</v>
      </c>
      <c r="H182" s="19" t="s">
        <v>16</v>
      </c>
      <c r="I182" s="4" t="s">
        <v>19</v>
      </c>
      <c r="J182" s="1" t="s">
        <v>20</v>
      </c>
    </row>
    <row r="183" spans="1:10" ht="15" customHeight="1" x14ac:dyDescent="0.2">
      <c r="A183" s="5" t="s">
        <v>174</v>
      </c>
      <c r="B183" s="9">
        <v>2</v>
      </c>
      <c r="C183" s="9">
        <v>1</v>
      </c>
      <c r="D183" s="9">
        <v>1</v>
      </c>
      <c r="E183" s="9">
        <v>130</v>
      </c>
      <c r="F183" s="9" t="s">
        <v>16</v>
      </c>
      <c r="G183" s="22">
        <v>0.09</v>
      </c>
      <c r="H183" s="19" t="s">
        <v>16</v>
      </c>
      <c r="I183" s="4" t="s">
        <v>19</v>
      </c>
      <c r="J183" s="1" t="s">
        <v>20</v>
      </c>
    </row>
    <row r="184" spans="1:10" ht="15" customHeight="1" x14ac:dyDescent="0.2">
      <c r="A184" s="5" t="s">
        <v>175</v>
      </c>
      <c r="B184" s="9">
        <v>2</v>
      </c>
      <c r="C184" s="9">
        <v>1</v>
      </c>
      <c r="D184" s="9">
        <v>1</v>
      </c>
      <c r="E184" s="9">
        <v>601</v>
      </c>
      <c r="F184" s="9">
        <v>601</v>
      </c>
      <c r="G184" s="22">
        <v>0.50060606100000005</v>
      </c>
      <c r="H184" s="19">
        <v>10018.18183</v>
      </c>
      <c r="I184" s="4" t="s">
        <v>19</v>
      </c>
      <c r="J184" s="1" t="s">
        <v>20</v>
      </c>
    </row>
    <row r="185" spans="1:10" ht="15" customHeight="1" x14ac:dyDescent="0.2">
      <c r="A185" s="5" t="s">
        <v>176</v>
      </c>
      <c r="B185" s="9">
        <v>3</v>
      </c>
      <c r="C185" s="9">
        <v>2</v>
      </c>
      <c r="D185" s="9">
        <v>1</v>
      </c>
      <c r="E185" s="9">
        <v>608</v>
      </c>
      <c r="F185" s="9">
        <v>604</v>
      </c>
      <c r="G185" s="22">
        <v>0.50484848400000004</v>
      </c>
      <c r="H185" s="19">
        <v>15072.727260000001</v>
      </c>
      <c r="I185" s="4" t="s">
        <v>19</v>
      </c>
      <c r="J185" s="1" t="s">
        <v>20</v>
      </c>
    </row>
    <row r="186" spans="1:10" s="7" customFormat="1" ht="21" customHeight="1" x14ac:dyDescent="0.2">
      <c r="A186" s="5" t="s">
        <v>177</v>
      </c>
      <c r="B186" s="8">
        <f>SUM(B187:B188)</f>
        <v>2</v>
      </c>
      <c r="C186" s="8">
        <f t="shared" ref="C186:H186" si="30">SUM(C187:C188)</f>
        <v>0</v>
      </c>
      <c r="D186" s="8">
        <f t="shared" si="30"/>
        <v>2</v>
      </c>
      <c r="E186" s="8">
        <f t="shared" si="30"/>
        <v>6</v>
      </c>
      <c r="F186" s="8">
        <f t="shared" si="30"/>
        <v>0</v>
      </c>
      <c r="G186" s="21">
        <f t="shared" si="30"/>
        <v>3.636364E-3</v>
      </c>
      <c r="H186" s="18">
        <f t="shared" si="30"/>
        <v>0</v>
      </c>
      <c r="I186" s="6" t="s">
        <v>19</v>
      </c>
      <c r="J186" s="7" t="s">
        <v>20</v>
      </c>
    </row>
    <row r="187" spans="1:10" ht="15" customHeight="1" x14ac:dyDescent="0.2">
      <c r="A187" s="5" t="s">
        <v>495</v>
      </c>
      <c r="B187" s="9">
        <v>1</v>
      </c>
      <c r="C187" s="9" t="s">
        <v>16</v>
      </c>
      <c r="D187" s="9">
        <v>1</v>
      </c>
      <c r="E187" s="9">
        <v>3</v>
      </c>
      <c r="F187" s="9" t="s">
        <v>16</v>
      </c>
      <c r="G187" s="22">
        <v>1.818182E-3</v>
      </c>
      <c r="H187" s="19" t="s">
        <v>16</v>
      </c>
      <c r="I187" s="4" t="s">
        <v>19</v>
      </c>
      <c r="J187" s="1" t="s">
        <v>20</v>
      </c>
    </row>
    <row r="188" spans="1:10" ht="15" customHeight="1" x14ac:dyDescent="0.2">
      <c r="A188" s="5" t="s">
        <v>178</v>
      </c>
      <c r="B188" s="9">
        <v>1</v>
      </c>
      <c r="C188" s="9" t="s">
        <v>16</v>
      </c>
      <c r="D188" s="9">
        <v>1</v>
      </c>
      <c r="E188" s="9">
        <v>3</v>
      </c>
      <c r="F188" s="9" t="s">
        <v>16</v>
      </c>
      <c r="G188" s="22">
        <v>1.818182E-3</v>
      </c>
      <c r="H188" s="19" t="s">
        <v>16</v>
      </c>
      <c r="I188" s="4" t="s">
        <v>19</v>
      </c>
      <c r="J188" s="1" t="s">
        <v>20</v>
      </c>
    </row>
    <row r="189" spans="1:10" s="7" customFormat="1" ht="21" customHeight="1" x14ac:dyDescent="0.2">
      <c r="A189" s="5" t="s">
        <v>179</v>
      </c>
      <c r="B189" s="8">
        <f>SUM(B190:B192)</f>
        <v>4</v>
      </c>
      <c r="C189" s="8">
        <f t="shared" ref="C189:H189" si="31">SUM(C190:C192)</f>
        <v>0</v>
      </c>
      <c r="D189" s="8">
        <f t="shared" si="31"/>
        <v>4</v>
      </c>
      <c r="E189" s="8">
        <f t="shared" si="31"/>
        <v>21</v>
      </c>
      <c r="F189" s="8">
        <f t="shared" si="31"/>
        <v>4</v>
      </c>
      <c r="G189" s="21">
        <f t="shared" si="31"/>
        <v>1.2727272E-2</v>
      </c>
      <c r="H189" s="18">
        <f t="shared" si="31"/>
        <v>72.727260000000001</v>
      </c>
      <c r="I189" s="6" t="s">
        <v>19</v>
      </c>
      <c r="J189" s="7" t="s">
        <v>20</v>
      </c>
    </row>
    <row r="190" spans="1:10" ht="15" customHeight="1" x14ac:dyDescent="0.2">
      <c r="A190" s="5" t="s">
        <v>180</v>
      </c>
      <c r="B190" s="9">
        <v>1</v>
      </c>
      <c r="C190" s="9" t="s">
        <v>16</v>
      </c>
      <c r="D190" s="9">
        <v>1</v>
      </c>
      <c r="E190" s="9">
        <v>10</v>
      </c>
      <c r="F190" s="9" t="s">
        <v>16</v>
      </c>
      <c r="G190" s="22">
        <v>6.0606059999999996E-3</v>
      </c>
      <c r="H190" s="19" t="s">
        <v>16</v>
      </c>
      <c r="I190" s="4" t="s">
        <v>19</v>
      </c>
      <c r="J190" s="1" t="s">
        <v>20</v>
      </c>
    </row>
    <row r="191" spans="1:10" ht="15" customHeight="1" x14ac:dyDescent="0.2">
      <c r="A191" s="5" t="s">
        <v>181</v>
      </c>
      <c r="B191" s="9">
        <v>1</v>
      </c>
      <c r="C191" s="9" t="s">
        <v>16</v>
      </c>
      <c r="D191" s="9">
        <v>1</v>
      </c>
      <c r="E191" s="9">
        <v>4</v>
      </c>
      <c r="F191" s="9">
        <v>4</v>
      </c>
      <c r="G191" s="22">
        <v>2.4242420000000001E-3</v>
      </c>
      <c r="H191" s="19">
        <v>72.727260000000001</v>
      </c>
      <c r="I191" s="4" t="s">
        <v>19</v>
      </c>
      <c r="J191" s="1" t="s">
        <v>20</v>
      </c>
    </row>
    <row r="192" spans="1:10" ht="15" customHeight="1" x14ac:dyDescent="0.2">
      <c r="A192" s="5" t="s">
        <v>103</v>
      </c>
      <c r="B192" s="9">
        <v>2</v>
      </c>
      <c r="C192" s="9" t="s">
        <v>16</v>
      </c>
      <c r="D192" s="9">
        <v>2</v>
      </c>
      <c r="E192" s="9">
        <v>7</v>
      </c>
      <c r="F192" s="9" t="s">
        <v>16</v>
      </c>
      <c r="G192" s="22">
        <v>4.2424239999999998E-3</v>
      </c>
      <c r="H192" s="19" t="s">
        <v>16</v>
      </c>
      <c r="I192" s="4" t="s">
        <v>19</v>
      </c>
      <c r="J192" s="1" t="s">
        <v>20</v>
      </c>
    </row>
    <row r="193" spans="1:10" s="7" customFormat="1" ht="21" customHeight="1" x14ac:dyDescent="0.2">
      <c r="A193" s="5" t="s">
        <v>182</v>
      </c>
      <c r="B193" s="8">
        <f>SUM(B194:B197)</f>
        <v>5</v>
      </c>
      <c r="C193" s="8">
        <f t="shared" ref="C193:H193" si="32">SUM(C194:C197)</f>
        <v>1</v>
      </c>
      <c r="D193" s="8">
        <f t="shared" si="32"/>
        <v>4</v>
      </c>
      <c r="E193" s="8">
        <f t="shared" si="32"/>
        <v>28</v>
      </c>
      <c r="F193" s="8">
        <f t="shared" si="32"/>
        <v>6</v>
      </c>
      <c r="G193" s="21">
        <f t="shared" si="32"/>
        <v>1.4848485E-2</v>
      </c>
      <c r="H193" s="18">
        <f t="shared" si="32"/>
        <v>127.27271999999999</v>
      </c>
      <c r="I193" s="6" t="s">
        <v>19</v>
      </c>
      <c r="J193" s="7" t="s">
        <v>20</v>
      </c>
    </row>
    <row r="194" spans="1:10" ht="15" customHeight="1" x14ac:dyDescent="0.2">
      <c r="A194" s="5" t="s">
        <v>496</v>
      </c>
      <c r="B194" s="9">
        <v>2</v>
      </c>
      <c r="C194" s="9" t="s">
        <v>16</v>
      </c>
      <c r="D194" s="9">
        <v>2</v>
      </c>
      <c r="E194" s="9">
        <v>24</v>
      </c>
      <c r="F194" s="9">
        <v>3</v>
      </c>
      <c r="G194" s="22">
        <v>1.2424242E-2</v>
      </c>
      <c r="H194" s="19">
        <v>72.727260000000001</v>
      </c>
      <c r="I194" s="4" t="s">
        <v>19</v>
      </c>
      <c r="J194" s="1" t="s">
        <v>20</v>
      </c>
    </row>
    <row r="195" spans="1:10" ht="15" customHeight="1" x14ac:dyDescent="0.2">
      <c r="A195" s="5" t="s">
        <v>183</v>
      </c>
      <c r="B195" s="9">
        <v>1</v>
      </c>
      <c r="C195" s="9" t="s">
        <v>16</v>
      </c>
      <c r="D195" s="9">
        <v>1</v>
      </c>
      <c r="E195" s="9">
        <v>2</v>
      </c>
      <c r="F195" s="9">
        <v>2</v>
      </c>
      <c r="G195" s="22">
        <v>1.212121E-3</v>
      </c>
      <c r="H195" s="19">
        <v>36.363630000000001</v>
      </c>
      <c r="I195" s="4" t="s">
        <v>19</v>
      </c>
      <c r="J195" s="1" t="s">
        <v>20</v>
      </c>
    </row>
    <row r="196" spans="1:10" ht="15" customHeight="1" x14ac:dyDescent="0.2">
      <c r="A196" s="5" t="s">
        <v>47</v>
      </c>
      <c r="B196" s="9">
        <v>1</v>
      </c>
      <c r="C196" s="9" t="s">
        <v>16</v>
      </c>
      <c r="D196" s="9">
        <v>1</v>
      </c>
      <c r="E196" s="9">
        <v>1</v>
      </c>
      <c r="F196" s="9">
        <v>1</v>
      </c>
      <c r="G196" s="22">
        <v>6.0606099999999997E-4</v>
      </c>
      <c r="H196" s="19">
        <v>18.181829999999998</v>
      </c>
      <c r="I196" s="4" t="s">
        <v>19</v>
      </c>
      <c r="J196" s="1" t="s">
        <v>20</v>
      </c>
    </row>
    <row r="197" spans="1:10" ht="15" customHeight="1" x14ac:dyDescent="0.2">
      <c r="A197" s="5" t="s">
        <v>184</v>
      </c>
      <c r="B197" s="9">
        <v>1</v>
      </c>
      <c r="C197" s="9">
        <v>1</v>
      </c>
      <c r="D197" s="9" t="s">
        <v>16</v>
      </c>
      <c r="E197" s="9">
        <v>1</v>
      </c>
      <c r="F197" s="9" t="s">
        <v>16</v>
      </c>
      <c r="G197" s="22">
        <v>6.0606099999999997E-4</v>
      </c>
      <c r="H197" s="19" t="s">
        <v>16</v>
      </c>
      <c r="I197" s="4" t="s">
        <v>19</v>
      </c>
      <c r="J197" s="1" t="s">
        <v>20</v>
      </c>
    </row>
    <row r="198" spans="1:10" ht="15" customHeight="1" x14ac:dyDescent="0.2">
      <c r="A198" s="5" t="s">
        <v>185</v>
      </c>
      <c r="B198" s="8">
        <f>SUM(B199)</f>
        <v>5</v>
      </c>
      <c r="C198" s="8">
        <f t="shared" ref="C198:H198" si="33">SUM(C199)</f>
        <v>1</v>
      </c>
      <c r="D198" s="8">
        <f t="shared" si="33"/>
        <v>4</v>
      </c>
      <c r="E198" s="8">
        <f t="shared" si="33"/>
        <v>79</v>
      </c>
      <c r="F198" s="8">
        <f t="shared" si="33"/>
        <v>40</v>
      </c>
      <c r="G198" s="21">
        <f t="shared" si="33"/>
        <v>6.6060606000000008E-2</v>
      </c>
      <c r="H198" s="18">
        <f t="shared" si="33"/>
        <v>1654.54547</v>
      </c>
      <c r="I198" s="4" t="s">
        <v>19</v>
      </c>
      <c r="J198" s="1" t="s">
        <v>20</v>
      </c>
    </row>
    <row r="199" spans="1:10" ht="15" customHeight="1" x14ac:dyDescent="0.2">
      <c r="A199" s="5" t="s">
        <v>186</v>
      </c>
      <c r="B199" s="9">
        <v>5</v>
      </c>
      <c r="C199" s="9">
        <v>1</v>
      </c>
      <c r="D199" s="9">
        <v>4</v>
      </c>
      <c r="E199" s="9">
        <v>79</v>
      </c>
      <c r="F199" s="9">
        <v>40</v>
      </c>
      <c r="G199" s="22">
        <v>6.6060606000000008E-2</v>
      </c>
      <c r="H199" s="19">
        <v>1654.54547</v>
      </c>
      <c r="I199" s="4" t="s">
        <v>19</v>
      </c>
      <c r="J199" s="1" t="s">
        <v>20</v>
      </c>
    </row>
    <row r="200" spans="1:10" s="7" customFormat="1" ht="21" customHeight="1" x14ac:dyDescent="0.2">
      <c r="A200" s="5" t="s">
        <v>12</v>
      </c>
      <c r="B200" s="8">
        <f>SUM(B201+B205+B208)</f>
        <v>68</v>
      </c>
      <c r="C200" s="8">
        <f t="shared" ref="C200:H200" si="34">SUM(C201+C205+C208)</f>
        <v>1</v>
      </c>
      <c r="D200" s="8">
        <f t="shared" si="34"/>
        <v>67</v>
      </c>
      <c r="E200" s="8">
        <f t="shared" si="34"/>
        <v>3004</v>
      </c>
      <c r="F200" s="8">
        <f t="shared" si="34"/>
        <v>2466</v>
      </c>
      <c r="G200" s="21">
        <f t="shared" si="34"/>
        <v>1.8072727349999997</v>
      </c>
      <c r="H200" s="18">
        <f t="shared" si="34"/>
        <v>47572.727279999992</v>
      </c>
      <c r="I200" s="6" t="s">
        <v>19</v>
      </c>
      <c r="J200" s="7" t="s">
        <v>20</v>
      </c>
    </row>
    <row r="201" spans="1:10" s="7" customFormat="1" ht="21" customHeight="1" x14ac:dyDescent="0.2">
      <c r="A201" s="5" t="s">
        <v>188</v>
      </c>
      <c r="B201" s="8">
        <f>SUM(B202:B204)</f>
        <v>3</v>
      </c>
      <c r="C201" s="8">
        <f t="shared" ref="C201:H201" si="35">SUM(C202:C204)</f>
        <v>0</v>
      </c>
      <c r="D201" s="8">
        <f t="shared" si="35"/>
        <v>3</v>
      </c>
      <c r="E201" s="8">
        <f t="shared" si="35"/>
        <v>183</v>
      </c>
      <c r="F201" s="8">
        <f t="shared" si="35"/>
        <v>1</v>
      </c>
      <c r="G201" s="21">
        <f t="shared" si="35"/>
        <v>0.113636363</v>
      </c>
      <c r="H201" s="18">
        <f t="shared" si="35"/>
        <v>3300</v>
      </c>
      <c r="I201" s="6" t="s">
        <v>19</v>
      </c>
      <c r="J201" s="7" t="s">
        <v>20</v>
      </c>
    </row>
    <row r="202" spans="1:10" ht="15" customHeight="1" x14ac:dyDescent="0.2">
      <c r="A202" s="5" t="s">
        <v>497</v>
      </c>
      <c r="B202" s="9">
        <v>1</v>
      </c>
      <c r="C202" s="9" t="s">
        <v>16</v>
      </c>
      <c r="D202" s="9">
        <v>1</v>
      </c>
      <c r="E202" s="9">
        <v>177</v>
      </c>
      <c r="F202" s="9">
        <v>1</v>
      </c>
      <c r="G202" s="22">
        <v>0.11</v>
      </c>
      <c r="H202" s="19">
        <v>3300</v>
      </c>
      <c r="I202" s="4" t="s">
        <v>19</v>
      </c>
      <c r="J202" s="1" t="s">
        <v>20</v>
      </c>
    </row>
    <row r="203" spans="1:10" ht="15" customHeight="1" x14ac:dyDescent="0.2">
      <c r="A203" s="5" t="s">
        <v>189</v>
      </c>
      <c r="B203" s="9">
        <v>1</v>
      </c>
      <c r="C203" s="9" t="s">
        <v>16</v>
      </c>
      <c r="D203" s="9">
        <v>1</v>
      </c>
      <c r="E203" s="9">
        <v>4</v>
      </c>
      <c r="F203" s="9" t="s">
        <v>16</v>
      </c>
      <c r="G203" s="22">
        <v>2.4242420000000001E-3</v>
      </c>
      <c r="H203" s="19" t="s">
        <v>16</v>
      </c>
      <c r="I203" s="4" t="s">
        <v>19</v>
      </c>
      <c r="J203" s="1" t="s">
        <v>20</v>
      </c>
    </row>
    <row r="204" spans="1:10" ht="15" customHeight="1" x14ac:dyDescent="0.2">
      <c r="A204" s="5" t="s">
        <v>190</v>
      </c>
      <c r="B204" s="9">
        <v>1</v>
      </c>
      <c r="C204" s="9" t="s">
        <v>16</v>
      </c>
      <c r="D204" s="9">
        <v>1</v>
      </c>
      <c r="E204" s="9">
        <v>2</v>
      </c>
      <c r="F204" s="9" t="s">
        <v>16</v>
      </c>
      <c r="G204" s="22">
        <v>1.212121E-3</v>
      </c>
      <c r="H204" s="19" t="s">
        <v>16</v>
      </c>
      <c r="I204" s="4" t="s">
        <v>19</v>
      </c>
      <c r="J204" s="1" t="s">
        <v>20</v>
      </c>
    </row>
    <row r="205" spans="1:10" s="7" customFormat="1" ht="21" customHeight="1" x14ac:dyDescent="0.2">
      <c r="A205" s="5" t="s">
        <v>191</v>
      </c>
      <c r="B205" s="8">
        <f>SUM(B206:B207)</f>
        <v>20</v>
      </c>
      <c r="C205" s="8">
        <f t="shared" ref="C205:H205" si="36">SUM(C206:C207)</f>
        <v>1</v>
      </c>
      <c r="D205" s="8">
        <f t="shared" si="36"/>
        <v>19</v>
      </c>
      <c r="E205" s="8">
        <f t="shared" si="36"/>
        <v>206.00000000000003</v>
      </c>
      <c r="F205" s="8">
        <f t="shared" si="36"/>
        <v>3.0000000000000004</v>
      </c>
      <c r="G205" s="21">
        <f t="shared" si="36"/>
        <v>0.12393939699999999</v>
      </c>
      <c r="H205" s="18">
        <f t="shared" si="36"/>
        <v>72.727290000000011</v>
      </c>
      <c r="I205" s="6" t="s">
        <v>19</v>
      </c>
      <c r="J205" s="7" t="s">
        <v>20</v>
      </c>
    </row>
    <row r="206" spans="1:10" ht="15" customHeight="1" x14ac:dyDescent="0.2">
      <c r="A206" s="5" t="s">
        <v>192</v>
      </c>
      <c r="B206" s="9">
        <v>1</v>
      </c>
      <c r="C206" s="9" t="s">
        <v>16</v>
      </c>
      <c r="D206" s="9">
        <v>1</v>
      </c>
      <c r="E206" s="9">
        <v>20</v>
      </c>
      <c r="F206" s="9" t="s">
        <v>16</v>
      </c>
      <c r="G206" s="22">
        <v>0.01</v>
      </c>
      <c r="H206" s="19" t="s">
        <v>16</v>
      </c>
      <c r="I206" s="4" t="s">
        <v>19</v>
      </c>
      <c r="J206" s="1" t="s">
        <v>20</v>
      </c>
    </row>
    <row r="207" spans="1:10" ht="15" customHeight="1" x14ac:dyDescent="0.2">
      <c r="A207" s="5" t="s">
        <v>193</v>
      </c>
      <c r="B207" s="9">
        <v>19</v>
      </c>
      <c r="C207" s="9">
        <v>1</v>
      </c>
      <c r="D207" s="9">
        <v>18</v>
      </c>
      <c r="E207" s="9">
        <v>186.00000000000003</v>
      </c>
      <c r="F207" s="9">
        <v>3.0000000000000004</v>
      </c>
      <c r="G207" s="22">
        <v>0.113939397</v>
      </c>
      <c r="H207" s="19">
        <v>72.727290000000011</v>
      </c>
      <c r="I207" s="4" t="s">
        <v>19</v>
      </c>
      <c r="J207" s="1" t="s">
        <v>20</v>
      </c>
    </row>
    <row r="208" spans="1:10" s="7" customFormat="1" ht="21" customHeight="1" x14ac:dyDescent="0.2">
      <c r="A208" s="5" t="s">
        <v>194</v>
      </c>
      <c r="B208" s="8">
        <f>SUM(B209:B215)</f>
        <v>45</v>
      </c>
      <c r="C208" s="8">
        <f t="shared" ref="C208:H208" si="37">SUM(C209:C215)</f>
        <v>0</v>
      </c>
      <c r="D208" s="8">
        <f t="shared" si="37"/>
        <v>45</v>
      </c>
      <c r="E208" s="8">
        <f t="shared" si="37"/>
        <v>2615</v>
      </c>
      <c r="F208" s="8">
        <f t="shared" si="37"/>
        <v>2462</v>
      </c>
      <c r="G208" s="21">
        <f t="shared" si="37"/>
        <v>1.5696969749999998</v>
      </c>
      <c r="H208" s="18">
        <f t="shared" si="37"/>
        <v>44199.999989999989</v>
      </c>
      <c r="I208" s="6" t="s">
        <v>19</v>
      </c>
      <c r="J208" s="7" t="s">
        <v>20</v>
      </c>
    </row>
    <row r="209" spans="1:10" ht="15" customHeight="1" x14ac:dyDescent="0.2">
      <c r="A209" s="5" t="s">
        <v>195</v>
      </c>
      <c r="B209" s="9">
        <v>2</v>
      </c>
      <c r="C209" s="9" t="s">
        <v>16</v>
      </c>
      <c r="D209" s="9">
        <v>2</v>
      </c>
      <c r="E209" s="9">
        <v>2</v>
      </c>
      <c r="F209" s="9" t="s">
        <v>16</v>
      </c>
      <c r="G209" s="22">
        <v>1.2121219999999999E-3</v>
      </c>
      <c r="H209" s="19" t="s">
        <v>16</v>
      </c>
      <c r="I209" s="4" t="s">
        <v>19</v>
      </c>
      <c r="J209" s="1" t="s">
        <v>20</v>
      </c>
    </row>
    <row r="210" spans="1:10" ht="15" customHeight="1" x14ac:dyDescent="0.2">
      <c r="A210" s="5" t="s">
        <v>196</v>
      </c>
      <c r="B210" s="9">
        <v>6</v>
      </c>
      <c r="C210" s="9" t="s">
        <v>16</v>
      </c>
      <c r="D210" s="9">
        <v>6</v>
      </c>
      <c r="E210" s="9">
        <v>449</v>
      </c>
      <c r="F210" s="9">
        <v>443</v>
      </c>
      <c r="G210" s="22">
        <v>0.26545454600000001</v>
      </c>
      <c r="H210" s="19">
        <v>7572.7272599999997</v>
      </c>
      <c r="I210" s="4" t="s">
        <v>19</v>
      </c>
      <c r="J210" s="1" t="s">
        <v>20</v>
      </c>
    </row>
    <row r="211" spans="1:10" ht="15" customHeight="1" x14ac:dyDescent="0.2">
      <c r="A211" s="5" t="s">
        <v>197</v>
      </c>
      <c r="B211" s="9">
        <v>11</v>
      </c>
      <c r="C211" s="9" t="s">
        <v>16</v>
      </c>
      <c r="D211" s="9">
        <v>11</v>
      </c>
      <c r="E211" s="9">
        <v>29.999999999999996</v>
      </c>
      <c r="F211" s="9">
        <v>6</v>
      </c>
      <c r="G211" s="22">
        <v>1.8181818999999998E-2</v>
      </c>
      <c r="H211" s="19">
        <v>109.09091999999998</v>
      </c>
      <c r="I211" s="4" t="s">
        <v>19</v>
      </c>
      <c r="J211" s="1" t="s">
        <v>20</v>
      </c>
    </row>
    <row r="212" spans="1:10" ht="15" customHeight="1" x14ac:dyDescent="0.2">
      <c r="A212" s="5" t="s">
        <v>198</v>
      </c>
      <c r="B212" s="9">
        <v>6</v>
      </c>
      <c r="C212" s="9" t="s">
        <v>16</v>
      </c>
      <c r="D212" s="9">
        <v>6</v>
      </c>
      <c r="E212" s="9">
        <v>68</v>
      </c>
      <c r="F212" s="9" t="s">
        <v>16</v>
      </c>
      <c r="G212" s="22">
        <v>3.6969695999999996E-2</v>
      </c>
      <c r="H212" s="19" t="s">
        <v>16</v>
      </c>
      <c r="I212" s="4" t="s">
        <v>19</v>
      </c>
      <c r="J212" s="1" t="s">
        <v>20</v>
      </c>
    </row>
    <row r="213" spans="1:10" ht="15" customHeight="1" x14ac:dyDescent="0.2">
      <c r="A213" s="5" t="s">
        <v>199</v>
      </c>
      <c r="B213" s="9">
        <v>4</v>
      </c>
      <c r="C213" s="9" t="s">
        <v>16</v>
      </c>
      <c r="D213" s="9">
        <v>4</v>
      </c>
      <c r="E213" s="9">
        <v>9</v>
      </c>
      <c r="F213" s="9">
        <v>1</v>
      </c>
      <c r="G213" s="22">
        <v>5.4545469999999997E-3</v>
      </c>
      <c r="H213" s="19">
        <v>18.181829999999998</v>
      </c>
      <c r="I213" s="4" t="s">
        <v>19</v>
      </c>
      <c r="J213" s="1" t="s">
        <v>20</v>
      </c>
    </row>
    <row r="214" spans="1:10" ht="15" customHeight="1" x14ac:dyDescent="0.2">
      <c r="A214" s="5" t="s">
        <v>200</v>
      </c>
      <c r="B214" s="9">
        <v>3</v>
      </c>
      <c r="C214" s="9" t="s">
        <v>16</v>
      </c>
      <c r="D214" s="9">
        <v>3</v>
      </c>
      <c r="E214" s="9">
        <v>30</v>
      </c>
      <c r="F214" s="9">
        <v>8</v>
      </c>
      <c r="G214" s="22">
        <v>1.6060605999999998E-2</v>
      </c>
      <c r="H214" s="19">
        <v>163.63634999999999</v>
      </c>
      <c r="I214" s="4" t="s">
        <v>19</v>
      </c>
      <c r="J214" s="1" t="s">
        <v>20</v>
      </c>
    </row>
    <row r="215" spans="1:10" ht="15" customHeight="1" x14ac:dyDescent="0.2">
      <c r="A215" s="5" t="s">
        <v>187</v>
      </c>
      <c r="B215" s="9">
        <v>13</v>
      </c>
      <c r="C215" s="9" t="s">
        <v>16</v>
      </c>
      <c r="D215" s="9">
        <v>13</v>
      </c>
      <c r="E215" s="9">
        <v>2027.0000000000002</v>
      </c>
      <c r="F215" s="9">
        <v>2004</v>
      </c>
      <c r="G215" s="22">
        <v>1.2263636389999999</v>
      </c>
      <c r="H215" s="19">
        <v>36336.363629999993</v>
      </c>
      <c r="I215" s="4" t="s">
        <v>19</v>
      </c>
      <c r="J215" s="1" t="s">
        <v>20</v>
      </c>
    </row>
    <row r="216" spans="1:10" s="7" customFormat="1" ht="21" customHeight="1" x14ac:dyDescent="0.2">
      <c r="A216" s="5" t="s">
        <v>6</v>
      </c>
      <c r="B216" s="8">
        <f>SUM(B217+B223+B229+B238+B245+B253+B261)</f>
        <v>216</v>
      </c>
      <c r="C216" s="8">
        <f t="shared" ref="C216:H216" si="38">SUM(C217+C223+C229+C238+C245+C253+C261)</f>
        <v>15</v>
      </c>
      <c r="D216" s="8">
        <f t="shared" si="38"/>
        <v>201</v>
      </c>
      <c r="E216" s="8">
        <f t="shared" si="38"/>
        <v>2982</v>
      </c>
      <c r="F216" s="8">
        <f t="shared" si="38"/>
        <v>1392</v>
      </c>
      <c r="G216" s="21">
        <f t="shared" si="38"/>
        <v>1.8615151690000002</v>
      </c>
      <c r="H216" s="18">
        <f t="shared" si="38"/>
        <v>42530.909199999995</v>
      </c>
      <c r="I216" s="6" t="s">
        <v>19</v>
      </c>
      <c r="J216" s="7" t="s">
        <v>20</v>
      </c>
    </row>
    <row r="217" spans="1:10" ht="15" customHeight="1" x14ac:dyDescent="0.2">
      <c r="A217" s="5" t="s">
        <v>201</v>
      </c>
      <c r="B217" s="8">
        <f>SUM(B218:B222)</f>
        <v>12</v>
      </c>
      <c r="C217" s="8">
        <f t="shared" ref="C217:H217" si="39">SUM(C218:C222)</f>
        <v>2</v>
      </c>
      <c r="D217" s="8">
        <f t="shared" si="39"/>
        <v>10</v>
      </c>
      <c r="E217" s="8">
        <f t="shared" si="39"/>
        <v>50</v>
      </c>
      <c r="F217" s="8">
        <f t="shared" si="39"/>
        <v>8</v>
      </c>
      <c r="G217" s="21">
        <f t="shared" si="39"/>
        <v>4.1515152E-2</v>
      </c>
      <c r="H217" s="18">
        <f t="shared" si="39"/>
        <v>409.09090999999995</v>
      </c>
      <c r="I217" s="4" t="s">
        <v>19</v>
      </c>
      <c r="J217" s="1" t="s">
        <v>20</v>
      </c>
    </row>
    <row r="218" spans="1:10" ht="15" customHeight="1" x14ac:dyDescent="0.2">
      <c r="A218" s="5" t="s">
        <v>498</v>
      </c>
      <c r="B218" s="9">
        <v>3</v>
      </c>
      <c r="C218" s="9" t="s">
        <v>16</v>
      </c>
      <c r="D218" s="9">
        <v>3</v>
      </c>
      <c r="E218" s="9">
        <v>10</v>
      </c>
      <c r="F218" s="9" t="s">
        <v>16</v>
      </c>
      <c r="G218" s="22">
        <v>6.0606059999999996E-3</v>
      </c>
      <c r="H218" s="19" t="s">
        <v>16</v>
      </c>
      <c r="I218" s="4" t="s">
        <v>19</v>
      </c>
      <c r="J218" s="1" t="s">
        <v>20</v>
      </c>
    </row>
    <row r="219" spans="1:10" ht="15" customHeight="1" x14ac:dyDescent="0.2">
      <c r="A219" s="5" t="s">
        <v>202</v>
      </c>
      <c r="B219" s="9">
        <v>3</v>
      </c>
      <c r="C219" s="9" t="s">
        <v>16</v>
      </c>
      <c r="D219" s="9">
        <v>3</v>
      </c>
      <c r="E219" s="9">
        <v>13</v>
      </c>
      <c r="F219" s="9" t="s">
        <v>16</v>
      </c>
      <c r="G219" s="22">
        <v>7.8787879999999994E-3</v>
      </c>
      <c r="H219" s="19" t="s">
        <v>16</v>
      </c>
      <c r="I219" s="4" t="s">
        <v>19</v>
      </c>
      <c r="J219" s="1" t="s">
        <v>20</v>
      </c>
    </row>
    <row r="220" spans="1:10" ht="15" customHeight="1" x14ac:dyDescent="0.2">
      <c r="A220" s="5" t="s">
        <v>203</v>
      </c>
      <c r="B220" s="9">
        <v>2</v>
      </c>
      <c r="C220" s="9" t="s">
        <v>16</v>
      </c>
      <c r="D220" s="9">
        <v>2</v>
      </c>
      <c r="E220" s="9">
        <v>8</v>
      </c>
      <c r="F220" s="9" t="s">
        <v>16</v>
      </c>
      <c r="G220" s="22">
        <v>4.8484849999999996E-3</v>
      </c>
      <c r="H220" s="19" t="s">
        <v>16</v>
      </c>
      <c r="I220" s="4" t="s">
        <v>19</v>
      </c>
      <c r="J220" s="1" t="s">
        <v>20</v>
      </c>
    </row>
    <row r="221" spans="1:10" ht="15" customHeight="1" x14ac:dyDescent="0.2">
      <c r="A221" s="5" t="s">
        <v>204</v>
      </c>
      <c r="B221" s="9">
        <v>2</v>
      </c>
      <c r="C221" s="9">
        <v>1</v>
      </c>
      <c r="D221" s="9">
        <v>1</v>
      </c>
      <c r="E221" s="9">
        <v>6</v>
      </c>
      <c r="F221" s="9">
        <v>1</v>
      </c>
      <c r="G221" s="22">
        <v>1.1818182E-2</v>
      </c>
      <c r="H221" s="19">
        <v>81.818179999999998</v>
      </c>
      <c r="I221" s="4" t="s">
        <v>19</v>
      </c>
      <c r="J221" s="1" t="s">
        <v>20</v>
      </c>
    </row>
    <row r="222" spans="1:10" ht="15" customHeight="1" x14ac:dyDescent="0.2">
      <c r="A222" s="5" t="s">
        <v>205</v>
      </c>
      <c r="B222" s="9">
        <v>2</v>
      </c>
      <c r="C222" s="9">
        <v>1</v>
      </c>
      <c r="D222" s="9">
        <v>1</v>
      </c>
      <c r="E222" s="9">
        <v>13</v>
      </c>
      <c r="F222" s="9">
        <v>7</v>
      </c>
      <c r="G222" s="22">
        <v>1.0909090999999999E-2</v>
      </c>
      <c r="H222" s="19">
        <v>327.27272999999997</v>
      </c>
      <c r="I222" s="4" t="s">
        <v>19</v>
      </c>
      <c r="J222" s="1" t="s">
        <v>20</v>
      </c>
    </row>
    <row r="223" spans="1:10" s="7" customFormat="1" ht="21" customHeight="1" x14ac:dyDescent="0.2">
      <c r="A223" s="5" t="s">
        <v>206</v>
      </c>
      <c r="B223" s="8">
        <f>SUM(B224:B228)</f>
        <v>37</v>
      </c>
      <c r="C223" s="8">
        <f t="shared" ref="C223:H223" si="40">SUM(C224:C228)</f>
        <v>2</v>
      </c>
      <c r="D223" s="8">
        <f t="shared" si="40"/>
        <v>35</v>
      </c>
      <c r="E223" s="8">
        <f t="shared" si="40"/>
        <v>161</v>
      </c>
      <c r="F223" s="8">
        <f t="shared" si="40"/>
        <v>36</v>
      </c>
      <c r="G223" s="21">
        <f t="shared" si="40"/>
        <v>9.6666669999999982E-2</v>
      </c>
      <c r="H223" s="18">
        <f t="shared" si="40"/>
        <v>1109.09094</v>
      </c>
      <c r="I223" s="6" t="s">
        <v>19</v>
      </c>
      <c r="J223" s="7" t="s">
        <v>20</v>
      </c>
    </row>
    <row r="224" spans="1:10" ht="15" customHeight="1" x14ac:dyDescent="0.2">
      <c r="A224" s="5" t="s">
        <v>499</v>
      </c>
      <c r="B224" s="9">
        <v>21</v>
      </c>
      <c r="C224" s="9">
        <v>1</v>
      </c>
      <c r="D224" s="9">
        <v>20</v>
      </c>
      <c r="E224" s="9">
        <v>88.999999999999986</v>
      </c>
      <c r="F224" s="9">
        <v>12</v>
      </c>
      <c r="G224" s="22">
        <v>5.3030303999999993E-2</v>
      </c>
      <c r="H224" s="19">
        <v>254.54546999999994</v>
      </c>
      <c r="I224" s="4" t="s">
        <v>19</v>
      </c>
      <c r="J224" s="1" t="s">
        <v>20</v>
      </c>
    </row>
    <row r="225" spans="1:10" ht="15" customHeight="1" x14ac:dyDescent="0.2">
      <c r="A225" s="5" t="s">
        <v>207</v>
      </c>
      <c r="B225" s="9">
        <v>1</v>
      </c>
      <c r="C225" s="9" t="s">
        <v>16</v>
      </c>
      <c r="D225" s="9">
        <v>1</v>
      </c>
      <c r="E225" s="9">
        <v>1</v>
      </c>
      <c r="F225" s="9" t="s">
        <v>16</v>
      </c>
      <c r="G225" s="22">
        <v>6.0606099999999997E-4</v>
      </c>
      <c r="H225" s="19" t="s">
        <v>16</v>
      </c>
      <c r="I225" s="4" t="s">
        <v>19</v>
      </c>
      <c r="J225" s="1" t="s">
        <v>20</v>
      </c>
    </row>
    <row r="226" spans="1:10" ht="15" customHeight="1" x14ac:dyDescent="0.2">
      <c r="A226" s="5" t="s">
        <v>208</v>
      </c>
      <c r="B226" s="9">
        <v>8</v>
      </c>
      <c r="C226" s="9">
        <v>1</v>
      </c>
      <c r="D226" s="9">
        <v>7</v>
      </c>
      <c r="E226" s="9">
        <v>36</v>
      </c>
      <c r="F226" s="9">
        <v>16</v>
      </c>
      <c r="G226" s="22">
        <v>2.1818182999999998E-2</v>
      </c>
      <c r="H226" s="19">
        <v>509.09091000000006</v>
      </c>
      <c r="I226" s="4" t="s">
        <v>19</v>
      </c>
      <c r="J226" s="1" t="s">
        <v>20</v>
      </c>
    </row>
    <row r="227" spans="1:10" ht="15" customHeight="1" x14ac:dyDescent="0.2">
      <c r="A227" s="5" t="s">
        <v>209</v>
      </c>
      <c r="B227" s="9">
        <v>6</v>
      </c>
      <c r="C227" s="9" t="s">
        <v>16</v>
      </c>
      <c r="D227" s="9">
        <v>6</v>
      </c>
      <c r="E227" s="9">
        <v>28</v>
      </c>
      <c r="F227" s="9">
        <v>4</v>
      </c>
      <c r="G227" s="22">
        <v>1.6969697999999998E-2</v>
      </c>
      <c r="H227" s="19">
        <v>218.18183999999997</v>
      </c>
      <c r="I227" s="4" t="s">
        <v>19</v>
      </c>
      <c r="J227" s="1" t="s">
        <v>20</v>
      </c>
    </row>
    <row r="228" spans="1:10" ht="15" customHeight="1" x14ac:dyDescent="0.2">
      <c r="A228" s="5" t="s">
        <v>210</v>
      </c>
      <c r="B228" s="9">
        <v>1</v>
      </c>
      <c r="C228" s="9" t="s">
        <v>16</v>
      </c>
      <c r="D228" s="9">
        <v>1</v>
      </c>
      <c r="E228" s="9">
        <v>7</v>
      </c>
      <c r="F228" s="9">
        <v>4</v>
      </c>
      <c r="G228" s="22">
        <v>4.2424239999999998E-3</v>
      </c>
      <c r="H228" s="19">
        <v>127.27272000000001</v>
      </c>
      <c r="I228" s="4" t="s">
        <v>19</v>
      </c>
      <c r="J228" s="1" t="s">
        <v>20</v>
      </c>
    </row>
    <row r="229" spans="1:10" s="7" customFormat="1" ht="21" customHeight="1" x14ac:dyDescent="0.2">
      <c r="A229" s="5" t="s">
        <v>211</v>
      </c>
      <c r="B229" s="8">
        <f>SUM(B230:B237)</f>
        <v>32</v>
      </c>
      <c r="C229" s="8">
        <f t="shared" ref="C229:H229" si="41">SUM(C230:C237)</f>
        <v>1</v>
      </c>
      <c r="D229" s="8">
        <f t="shared" si="41"/>
        <v>31</v>
      </c>
      <c r="E229" s="8">
        <f t="shared" si="41"/>
        <v>460</v>
      </c>
      <c r="F229" s="8">
        <f t="shared" si="41"/>
        <v>225</v>
      </c>
      <c r="G229" s="21">
        <f t="shared" si="41"/>
        <v>0.27666666999999995</v>
      </c>
      <c r="H229" s="18">
        <f t="shared" si="41"/>
        <v>3963.6363900000001</v>
      </c>
      <c r="I229" s="6" t="s">
        <v>19</v>
      </c>
      <c r="J229" s="7" t="s">
        <v>20</v>
      </c>
    </row>
    <row r="230" spans="1:10" ht="15" customHeight="1" x14ac:dyDescent="0.2">
      <c r="A230" s="5" t="s">
        <v>500</v>
      </c>
      <c r="B230" s="9">
        <v>13</v>
      </c>
      <c r="C230" s="9">
        <v>1</v>
      </c>
      <c r="D230" s="9">
        <v>12</v>
      </c>
      <c r="E230" s="9">
        <v>170</v>
      </c>
      <c r="F230" s="9">
        <v>4</v>
      </c>
      <c r="G230" s="22">
        <v>0.10212121299999999</v>
      </c>
      <c r="H230" s="19">
        <v>54.545460000000006</v>
      </c>
      <c r="I230" s="4" t="s">
        <v>19</v>
      </c>
      <c r="J230" s="1" t="s">
        <v>20</v>
      </c>
    </row>
    <row r="231" spans="1:10" ht="15" customHeight="1" x14ac:dyDescent="0.2">
      <c r="A231" s="5" t="s">
        <v>212</v>
      </c>
      <c r="B231" s="9">
        <v>6</v>
      </c>
      <c r="C231" s="9" t="s">
        <v>16</v>
      </c>
      <c r="D231" s="9">
        <v>6</v>
      </c>
      <c r="E231" s="9">
        <v>27</v>
      </c>
      <c r="F231" s="9">
        <v>5</v>
      </c>
      <c r="G231" s="22">
        <v>1.6363637E-2</v>
      </c>
      <c r="H231" s="19" t="s">
        <v>16</v>
      </c>
      <c r="I231" s="4" t="s">
        <v>19</v>
      </c>
      <c r="J231" s="1" t="s">
        <v>20</v>
      </c>
    </row>
    <row r="232" spans="1:10" ht="15" customHeight="1" x14ac:dyDescent="0.2">
      <c r="A232" s="5" t="s">
        <v>213</v>
      </c>
      <c r="B232" s="9">
        <v>2</v>
      </c>
      <c r="C232" s="9" t="s">
        <v>16</v>
      </c>
      <c r="D232" s="9">
        <v>2</v>
      </c>
      <c r="E232" s="9">
        <v>10</v>
      </c>
      <c r="F232" s="9" t="s">
        <v>16</v>
      </c>
      <c r="G232" s="22">
        <v>6.0606059999999996E-3</v>
      </c>
      <c r="H232" s="19" t="s">
        <v>16</v>
      </c>
      <c r="I232" s="4" t="s">
        <v>19</v>
      </c>
      <c r="J232" s="1" t="s">
        <v>20</v>
      </c>
    </row>
    <row r="233" spans="1:10" ht="15" customHeight="1" x14ac:dyDescent="0.2">
      <c r="A233" s="5" t="s">
        <v>214</v>
      </c>
      <c r="B233" s="9">
        <v>3</v>
      </c>
      <c r="C233" s="9" t="s">
        <v>16</v>
      </c>
      <c r="D233" s="9">
        <v>3</v>
      </c>
      <c r="E233" s="9">
        <v>211.00000000000003</v>
      </c>
      <c r="F233" s="9">
        <v>210</v>
      </c>
      <c r="G233" s="22">
        <v>0.12666666699999998</v>
      </c>
      <c r="H233" s="19">
        <v>3781.8181800000002</v>
      </c>
      <c r="I233" s="4" t="s">
        <v>19</v>
      </c>
      <c r="J233" s="1" t="s">
        <v>20</v>
      </c>
    </row>
    <row r="234" spans="1:10" ht="15" customHeight="1" x14ac:dyDescent="0.2">
      <c r="A234" s="5" t="s">
        <v>215</v>
      </c>
      <c r="B234" s="9">
        <v>1</v>
      </c>
      <c r="C234" s="9" t="s">
        <v>16</v>
      </c>
      <c r="D234" s="9">
        <v>1</v>
      </c>
      <c r="E234" s="9">
        <v>1</v>
      </c>
      <c r="F234" s="9" t="s">
        <v>16</v>
      </c>
      <c r="G234" s="22">
        <v>6.0606099999999997E-4</v>
      </c>
      <c r="H234" s="19" t="s">
        <v>16</v>
      </c>
      <c r="I234" s="4" t="s">
        <v>19</v>
      </c>
      <c r="J234" s="1" t="s">
        <v>20</v>
      </c>
    </row>
    <row r="235" spans="1:10" ht="15" customHeight="1" x14ac:dyDescent="0.2">
      <c r="A235" s="5" t="s">
        <v>216</v>
      </c>
      <c r="B235" s="9">
        <v>4</v>
      </c>
      <c r="C235" s="9" t="s">
        <v>16</v>
      </c>
      <c r="D235" s="9">
        <v>4</v>
      </c>
      <c r="E235" s="9">
        <v>36</v>
      </c>
      <c r="F235" s="9">
        <v>5</v>
      </c>
      <c r="G235" s="22">
        <v>2.1818181999999998E-2</v>
      </c>
      <c r="H235" s="19">
        <v>109.09092000000001</v>
      </c>
      <c r="I235" s="4" t="s">
        <v>19</v>
      </c>
      <c r="J235" s="1" t="s">
        <v>20</v>
      </c>
    </row>
    <row r="236" spans="1:10" ht="15" customHeight="1" x14ac:dyDescent="0.2">
      <c r="A236" s="5" t="s">
        <v>217</v>
      </c>
      <c r="B236" s="9">
        <v>2</v>
      </c>
      <c r="C236" s="9" t="s">
        <v>16</v>
      </c>
      <c r="D236" s="9">
        <v>2</v>
      </c>
      <c r="E236" s="9">
        <v>2</v>
      </c>
      <c r="F236" s="9">
        <v>1</v>
      </c>
      <c r="G236" s="22">
        <v>1.2121219999999999E-3</v>
      </c>
      <c r="H236" s="19">
        <v>18.181829999999998</v>
      </c>
      <c r="I236" s="4" t="s">
        <v>19</v>
      </c>
      <c r="J236" s="1" t="s">
        <v>20</v>
      </c>
    </row>
    <row r="237" spans="1:10" ht="15" customHeight="1" x14ac:dyDescent="0.2">
      <c r="A237" s="5" t="s">
        <v>218</v>
      </c>
      <c r="B237" s="9">
        <v>1</v>
      </c>
      <c r="C237" s="9" t="s">
        <v>16</v>
      </c>
      <c r="D237" s="9">
        <v>1</v>
      </c>
      <c r="E237" s="9">
        <v>3</v>
      </c>
      <c r="F237" s="9" t="s">
        <v>16</v>
      </c>
      <c r="G237" s="22">
        <v>1.818182E-3</v>
      </c>
      <c r="H237" s="19" t="s">
        <v>16</v>
      </c>
      <c r="I237" s="4" t="s">
        <v>19</v>
      </c>
      <c r="J237" s="1" t="s">
        <v>20</v>
      </c>
    </row>
    <row r="238" spans="1:10" s="7" customFormat="1" ht="21" customHeight="1" x14ac:dyDescent="0.2">
      <c r="A238" s="5" t="s">
        <v>219</v>
      </c>
      <c r="B238" s="8">
        <f>SUM(B239:B244)</f>
        <v>59</v>
      </c>
      <c r="C238" s="8">
        <f t="shared" ref="C238:G238" si="42">SUM(C239:C244)</f>
        <v>1</v>
      </c>
      <c r="D238" s="8">
        <f t="shared" si="42"/>
        <v>58</v>
      </c>
      <c r="E238" s="8">
        <f t="shared" si="42"/>
        <v>463</v>
      </c>
      <c r="F238" s="8">
        <f t="shared" si="42"/>
        <v>110.00000000000001</v>
      </c>
      <c r="G238" s="21">
        <f t="shared" si="42"/>
        <v>0.21939394399999998</v>
      </c>
      <c r="H238" s="18">
        <f>SUM(H239:H244)</f>
        <v>2269.0909099999999</v>
      </c>
      <c r="I238" s="6" t="s">
        <v>19</v>
      </c>
      <c r="J238" s="7" t="s">
        <v>20</v>
      </c>
    </row>
    <row r="239" spans="1:10" ht="15" customHeight="1" x14ac:dyDescent="0.2">
      <c r="A239" s="5" t="s">
        <v>501</v>
      </c>
      <c r="B239" s="9">
        <v>30</v>
      </c>
      <c r="C239" s="9" t="s">
        <v>16</v>
      </c>
      <c r="D239" s="9">
        <v>30</v>
      </c>
      <c r="E239" s="9">
        <v>166.00000000000003</v>
      </c>
      <c r="F239" s="9">
        <v>76.000000000000014</v>
      </c>
      <c r="G239" s="22">
        <v>9.8181819999999975E-2</v>
      </c>
      <c r="H239" s="19">
        <v>1513.18183</v>
      </c>
      <c r="I239" s="4" t="s">
        <v>19</v>
      </c>
      <c r="J239" s="1" t="s">
        <v>20</v>
      </c>
    </row>
    <row r="240" spans="1:10" ht="15" customHeight="1" x14ac:dyDescent="0.2">
      <c r="A240" s="5" t="s">
        <v>220</v>
      </c>
      <c r="B240" s="9">
        <v>6</v>
      </c>
      <c r="C240" s="9" t="s">
        <v>16</v>
      </c>
      <c r="D240" s="9">
        <v>6</v>
      </c>
      <c r="E240" s="9">
        <v>40</v>
      </c>
      <c r="F240" s="9">
        <v>10</v>
      </c>
      <c r="G240" s="22">
        <v>2.2121213000000001E-2</v>
      </c>
      <c r="H240" s="19">
        <v>236.36363999999998</v>
      </c>
      <c r="I240" s="4" t="s">
        <v>19</v>
      </c>
      <c r="J240" s="1" t="s">
        <v>20</v>
      </c>
    </row>
    <row r="241" spans="1:10" ht="15" customHeight="1" x14ac:dyDescent="0.2">
      <c r="A241" s="5" t="s">
        <v>66</v>
      </c>
      <c r="B241" s="9">
        <v>8</v>
      </c>
      <c r="C241" s="9">
        <v>1</v>
      </c>
      <c r="D241" s="9">
        <v>7</v>
      </c>
      <c r="E241" s="9">
        <v>172</v>
      </c>
      <c r="F241" s="9">
        <v>8.0000000000000018</v>
      </c>
      <c r="G241" s="22">
        <v>5.3333332999999997E-2</v>
      </c>
      <c r="H241" s="19">
        <v>231.81818000000004</v>
      </c>
      <c r="I241" s="4" t="s">
        <v>19</v>
      </c>
      <c r="J241" s="1" t="s">
        <v>20</v>
      </c>
    </row>
    <row r="242" spans="1:10" ht="15" customHeight="1" x14ac:dyDescent="0.2">
      <c r="A242" s="5" t="s">
        <v>221</v>
      </c>
      <c r="B242" s="9">
        <v>12</v>
      </c>
      <c r="C242" s="9" t="s">
        <v>16</v>
      </c>
      <c r="D242" s="9">
        <v>12</v>
      </c>
      <c r="E242" s="9">
        <v>57.999999999999986</v>
      </c>
      <c r="F242" s="9">
        <v>16</v>
      </c>
      <c r="G242" s="22">
        <v>3.1515152999999997E-2</v>
      </c>
      <c r="H242" s="19">
        <v>287.72726</v>
      </c>
      <c r="I242" s="4" t="s">
        <v>19</v>
      </c>
      <c r="J242" s="1" t="s">
        <v>20</v>
      </c>
    </row>
    <row r="243" spans="1:10" ht="15" customHeight="1" x14ac:dyDescent="0.2">
      <c r="A243" s="5" t="s">
        <v>222</v>
      </c>
      <c r="B243" s="9">
        <v>2</v>
      </c>
      <c r="C243" s="9" t="s">
        <v>16</v>
      </c>
      <c r="D243" s="9">
        <v>2</v>
      </c>
      <c r="E243" s="9">
        <v>7</v>
      </c>
      <c r="F243" s="9" t="s">
        <v>16</v>
      </c>
      <c r="G243" s="22">
        <v>4.2424250000000002E-3</v>
      </c>
      <c r="H243" s="19" t="s">
        <v>16</v>
      </c>
      <c r="I243" s="4" t="s">
        <v>19</v>
      </c>
      <c r="J243" s="1" t="s">
        <v>20</v>
      </c>
    </row>
    <row r="244" spans="1:10" ht="15" customHeight="1" x14ac:dyDescent="0.2">
      <c r="A244" s="5" t="s">
        <v>223</v>
      </c>
      <c r="B244" s="9">
        <v>1</v>
      </c>
      <c r="C244" s="9" t="s">
        <v>16</v>
      </c>
      <c r="D244" s="9">
        <v>1</v>
      </c>
      <c r="E244" s="9">
        <v>20</v>
      </c>
      <c r="F244" s="9" t="s">
        <v>16</v>
      </c>
      <c r="G244" s="22">
        <v>0.01</v>
      </c>
      <c r="H244" s="19" t="s">
        <v>16</v>
      </c>
      <c r="I244" s="4" t="s">
        <v>19</v>
      </c>
      <c r="J244" s="1" t="s">
        <v>20</v>
      </c>
    </row>
    <row r="245" spans="1:10" s="7" customFormat="1" ht="21" customHeight="1" x14ac:dyDescent="0.2">
      <c r="A245" s="5" t="s">
        <v>224</v>
      </c>
      <c r="B245" s="8">
        <f>SUM(B246:B252)</f>
        <v>35</v>
      </c>
      <c r="C245" s="8">
        <f t="shared" ref="C245:G245" si="43">SUM(C246:C252)</f>
        <v>5</v>
      </c>
      <c r="D245" s="8">
        <f t="shared" si="43"/>
        <v>30</v>
      </c>
      <c r="E245" s="8">
        <f t="shared" si="43"/>
        <v>1593</v>
      </c>
      <c r="F245" s="8">
        <f t="shared" si="43"/>
        <v>875</v>
      </c>
      <c r="G245" s="21">
        <f t="shared" si="43"/>
        <v>1.0466666660000001</v>
      </c>
      <c r="H245" s="18">
        <f>SUM(H246:H252)</f>
        <v>31111.818169999999</v>
      </c>
      <c r="I245" s="6" t="s">
        <v>19</v>
      </c>
      <c r="J245" s="7" t="s">
        <v>20</v>
      </c>
    </row>
    <row r="246" spans="1:10" ht="15" customHeight="1" x14ac:dyDescent="0.2">
      <c r="A246" s="5" t="s">
        <v>502</v>
      </c>
      <c r="B246" s="9">
        <v>15</v>
      </c>
      <c r="C246" s="9">
        <v>2</v>
      </c>
      <c r="D246" s="9">
        <v>13</v>
      </c>
      <c r="E246" s="9">
        <v>1052</v>
      </c>
      <c r="F246" s="9">
        <v>537</v>
      </c>
      <c r="G246" s="22">
        <v>0.56878787899999994</v>
      </c>
      <c r="H246" s="19">
        <v>17072.72726</v>
      </c>
      <c r="I246" s="4" t="s">
        <v>19</v>
      </c>
      <c r="J246" s="1" t="s">
        <v>20</v>
      </c>
    </row>
    <row r="247" spans="1:10" ht="15" customHeight="1" x14ac:dyDescent="0.2">
      <c r="A247" s="5" t="s">
        <v>54</v>
      </c>
      <c r="B247" s="9">
        <v>7</v>
      </c>
      <c r="C247" s="9">
        <v>2</v>
      </c>
      <c r="D247" s="9">
        <v>5</v>
      </c>
      <c r="E247" s="9">
        <v>461</v>
      </c>
      <c r="F247" s="9">
        <v>303.00000000000006</v>
      </c>
      <c r="G247" s="22">
        <v>0.41424242300000003</v>
      </c>
      <c r="H247" s="19">
        <v>12311.81819</v>
      </c>
      <c r="I247" s="4" t="s">
        <v>19</v>
      </c>
      <c r="J247" s="1" t="s">
        <v>20</v>
      </c>
    </row>
    <row r="248" spans="1:10" ht="15" customHeight="1" x14ac:dyDescent="0.2">
      <c r="A248" s="5" t="s">
        <v>225</v>
      </c>
      <c r="B248" s="9">
        <v>2</v>
      </c>
      <c r="C248" s="9" t="s">
        <v>16</v>
      </c>
      <c r="D248" s="9">
        <v>2</v>
      </c>
      <c r="E248" s="9">
        <v>14</v>
      </c>
      <c r="F248" s="9">
        <v>5</v>
      </c>
      <c r="G248" s="22">
        <v>8.4848479999999997E-3</v>
      </c>
      <c r="H248" s="19">
        <v>254.54544000000001</v>
      </c>
      <c r="I248" s="4" t="s">
        <v>19</v>
      </c>
      <c r="J248" s="1" t="s">
        <v>20</v>
      </c>
    </row>
    <row r="249" spans="1:10" ht="15" customHeight="1" x14ac:dyDescent="0.2">
      <c r="A249" s="5" t="s">
        <v>226</v>
      </c>
      <c r="B249" s="9">
        <v>1</v>
      </c>
      <c r="C249" s="9" t="s">
        <v>16</v>
      </c>
      <c r="D249" s="9">
        <v>1</v>
      </c>
      <c r="E249" s="9">
        <v>1</v>
      </c>
      <c r="F249" s="9">
        <v>1</v>
      </c>
      <c r="G249" s="22">
        <v>6.0606099999999997E-4</v>
      </c>
      <c r="H249" s="19">
        <v>18.181829999999998</v>
      </c>
      <c r="I249" s="4" t="s">
        <v>19</v>
      </c>
      <c r="J249" s="1" t="s">
        <v>20</v>
      </c>
    </row>
    <row r="250" spans="1:10" ht="15" customHeight="1" x14ac:dyDescent="0.2">
      <c r="A250" s="5" t="s">
        <v>227</v>
      </c>
      <c r="B250" s="9">
        <v>4</v>
      </c>
      <c r="C250" s="9">
        <v>1</v>
      </c>
      <c r="D250" s="9">
        <v>3</v>
      </c>
      <c r="E250" s="9">
        <v>53.999999999999993</v>
      </c>
      <c r="F250" s="9">
        <v>28</v>
      </c>
      <c r="G250" s="22">
        <v>4.7878787999999999E-2</v>
      </c>
      <c r="H250" s="19">
        <v>1418.1818199999998</v>
      </c>
      <c r="I250" s="4" t="s">
        <v>19</v>
      </c>
      <c r="J250" s="1" t="s">
        <v>20</v>
      </c>
    </row>
    <row r="251" spans="1:10" ht="15" customHeight="1" x14ac:dyDescent="0.2">
      <c r="A251" s="5" t="s">
        <v>228</v>
      </c>
      <c r="B251" s="9">
        <v>3</v>
      </c>
      <c r="C251" s="9" t="s">
        <v>16</v>
      </c>
      <c r="D251" s="9">
        <v>3</v>
      </c>
      <c r="E251" s="9">
        <v>4</v>
      </c>
      <c r="F251" s="9" t="s">
        <v>16</v>
      </c>
      <c r="G251" s="22">
        <v>2.424243E-3</v>
      </c>
      <c r="H251" s="19" t="s">
        <v>16</v>
      </c>
      <c r="I251" s="4" t="s">
        <v>19</v>
      </c>
      <c r="J251" s="1" t="s">
        <v>20</v>
      </c>
    </row>
    <row r="252" spans="1:10" ht="15" customHeight="1" x14ac:dyDescent="0.2">
      <c r="A252" s="5" t="s">
        <v>229</v>
      </c>
      <c r="B252" s="9">
        <v>3</v>
      </c>
      <c r="C252" s="9" t="s">
        <v>16</v>
      </c>
      <c r="D252" s="9">
        <v>3</v>
      </c>
      <c r="E252" s="9">
        <v>7</v>
      </c>
      <c r="F252" s="9">
        <v>1</v>
      </c>
      <c r="G252" s="22">
        <v>4.2424239999999998E-3</v>
      </c>
      <c r="H252" s="19">
        <v>36.363630000000001</v>
      </c>
      <c r="I252" s="4" t="s">
        <v>19</v>
      </c>
      <c r="J252" s="1" t="s">
        <v>20</v>
      </c>
    </row>
    <row r="253" spans="1:10" s="7" customFormat="1" ht="21" customHeight="1" x14ac:dyDescent="0.2">
      <c r="A253" s="5" t="s">
        <v>230</v>
      </c>
      <c r="B253" s="8">
        <f>SUM(B254:B260)</f>
        <v>27</v>
      </c>
      <c r="C253" s="8">
        <f t="shared" ref="C253:H253" si="44">SUM(C254:C260)</f>
        <v>3</v>
      </c>
      <c r="D253" s="8">
        <f t="shared" si="44"/>
        <v>24</v>
      </c>
      <c r="E253" s="8">
        <f t="shared" si="44"/>
        <v>157</v>
      </c>
      <c r="F253" s="8">
        <f t="shared" si="44"/>
        <v>101</v>
      </c>
      <c r="G253" s="21">
        <f t="shared" si="44"/>
        <v>0.11909091300000001</v>
      </c>
      <c r="H253" s="18">
        <f t="shared" si="44"/>
        <v>2778.6364099999996</v>
      </c>
      <c r="I253" s="6" t="s">
        <v>19</v>
      </c>
      <c r="J253" s="7" t="s">
        <v>20</v>
      </c>
    </row>
    <row r="254" spans="1:10" ht="15" customHeight="1" x14ac:dyDescent="0.2">
      <c r="A254" s="5" t="s">
        <v>503</v>
      </c>
      <c r="B254" s="9">
        <v>5</v>
      </c>
      <c r="C254" s="9" t="s">
        <v>16</v>
      </c>
      <c r="D254" s="9">
        <v>5</v>
      </c>
      <c r="E254" s="9">
        <v>16</v>
      </c>
      <c r="F254" s="9">
        <v>3</v>
      </c>
      <c r="G254" s="22">
        <v>9.6969710000000004E-3</v>
      </c>
      <c r="H254" s="19">
        <v>181.81820999999999</v>
      </c>
      <c r="I254" s="4" t="s">
        <v>19</v>
      </c>
      <c r="J254" s="1" t="s">
        <v>20</v>
      </c>
    </row>
    <row r="255" spans="1:10" ht="15" customHeight="1" x14ac:dyDescent="0.2">
      <c r="A255" s="5" t="s">
        <v>231</v>
      </c>
      <c r="B255" s="9">
        <v>1</v>
      </c>
      <c r="C255" s="9">
        <v>1</v>
      </c>
      <c r="D255" s="9" t="s">
        <v>16</v>
      </c>
      <c r="E255" s="9">
        <v>10</v>
      </c>
      <c r="F255" s="9">
        <v>8</v>
      </c>
      <c r="G255" s="22">
        <v>6.0606059999999996E-3</v>
      </c>
      <c r="H255" s="19">
        <v>181.81818000000001</v>
      </c>
      <c r="I255" s="4" t="s">
        <v>19</v>
      </c>
      <c r="J255" s="1" t="s">
        <v>20</v>
      </c>
    </row>
    <row r="256" spans="1:10" ht="15" customHeight="1" x14ac:dyDescent="0.2">
      <c r="A256" s="5" t="s">
        <v>232</v>
      </c>
      <c r="B256" s="9">
        <v>9</v>
      </c>
      <c r="C256" s="9" t="s">
        <v>16</v>
      </c>
      <c r="D256" s="9">
        <v>9</v>
      </c>
      <c r="E256" s="9">
        <v>14</v>
      </c>
      <c r="F256" s="9">
        <v>2</v>
      </c>
      <c r="G256" s="22">
        <v>8.4848509999999999E-3</v>
      </c>
      <c r="H256" s="19">
        <v>54.545459999999999</v>
      </c>
      <c r="I256" s="4" t="s">
        <v>19</v>
      </c>
      <c r="J256" s="1" t="s">
        <v>20</v>
      </c>
    </row>
    <row r="257" spans="1:10" ht="15" customHeight="1" x14ac:dyDescent="0.2">
      <c r="A257" s="5" t="s">
        <v>233</v>
      </c>
      <c r="B257" s="9">
        <v>3</v>
      </c>
      <c r="C257" s="9" t="s">
        <v>16</v>
      </c>
      <c r="D257" s="9">
        <v>3</v>
      </c>
      <c r="E257" s="9">
        <v>5</v>
      </c>
      <c r="F257" s="9">
        <v>3</v>
      </c>
      <c r="G257" s="22">
        <v>3.0303040000000002E-3</v>
      </c>
      <c r="H257" s="19">
        <v>90.909120000000001</v>
      </c>
      <c r="I257" s="4" t="s">
        <v>19</v>
      </c>
      <c r="J257" s="1" t="s">
        <v>20</v>
      </c>
    </row>
    <row r="258" spans="1:10" ht="15" customHeight="1" x14ac:dyDescent="0.2">
      <c r="A258" s="5" t="s">
        <v>234</v>
      </c>
      <c r="B258" s="9">
        <v>3</v>
      </c>
      <c r="C258" s="9">
        <v>2</v>
      </c>
      <c r="D258" s="9">
        <v>1</v>
      </c>
      <c r="E258" s="9">
        <v>85</v>
      </c>
      <c r="F258" s="9">
        <v>81</v>
      </c>
      <c r="G258" s="22">
        <v>7.5757574999999994E-2</v>
      </c>
      <c r="H258" s="19">
        <v>2196.8181799999998</v>
      </c>
      <c r="I258" s="4" t="s">
        <v>19</v>
      </c>
      <c r="J258" s="1" t="s">
        <v>20</v>
      </c>
    </row>
    <row r="259" spans="1:10" ht="15" customHeight="1" x14ac:dyDescent="0.2">
      <c r="A259" s="5" t="s">
        <v>235</v>
      </c>
      <c r="B259" s="9">
        <v>3</v>
      </c>
      <c r="C259" s="9" t="s">
        <v>16</v>
      </c>
      <c r="D259" s="9">
        <v>3</v>
      </c>
      <c r="E259" s="9">
        <v>22</v>
      </c>
      <c r="F259" s="9" t="s">
        <v>16</v>
      </c>
      <c r="G259" s="22">
        <v>1.3030303E-2</v>
      </c>
      <c r="H259" s="19" t="s">
        <v>16</v>
      </c>
      <c r="I259" s="4" t="s">
        <v>19</v>
      </c>
      <c r="J259" s="1" t="s">
        <v>20</v>
      </c>
    </row>
    <row r="260" spans="1:10" ht="15" customHeight="1" x14ac:dyDescent="0.2">
      <c r="A260" s="5" t="s">
        <v>236</v>
      </c>
      <c r="B260" s="9">
        <v>3</v>
      </c>
      <c r="C260" s="9" t="s">
        <v>16</v>
      </c>
      <c r="D260" s="9">
        <v>3</v>
      </c>
      <c r="E260" s="9">
        <v>5</v>
      </c>
      <c r="F260" s="9">
        <v>4</v>
      </c>
      <c r="G260" s="22">
        <v>3.0303029999999998E-3</v>
      </c>
      <c r="H260" s="19">
        <v>72.727260000000001</v>
      </c>
      <c r="I260" s="4" t="s">
        <v>19</v>
      </c>
      <c r="J260" s="1" t="s">
        <v>20</v>
      </c>
    </row>
    <row r="261" spans="1:10" s="7" customFormat="1" ht="21" customHeight="1" x14ac:dyDescent="0.2">
      <c r="A261" s="5" t="s">
        <v>237</v>
      </c>
      <c r="B261" s="8">
        <f>SUM(B262:B265)</f>
        <v>14</v>
      </c>
      <c r="C261" s="8">
        <f t="shared" ref="C261:G261" si="45">SUM(C262:C265)</f>
        <v>1</v>
      </c>
      <c r="D261" s="8">
        <f t="shared" si="45"/>
        <v>13</v>
      </c>
      <c r="E261" s="8">
        <f t="shared" si="45"/>
        <v>98</v>
      </c>
      <c r="F261" s="8">
        <f t="shared" si="45"/>
        <v>37</v>
      </c>
      <c r="G261" s="21">
        <f t="shared" si="45"/>
        <v>6.1515154000000009E-2</v>
      </c>
      <c r="H261" s="18">
        <f>SUM(H262:H265)</f>
        <v>889.54547000000002</v>
      </c>
      <c r="I261" s="6" t="s">
        <v>19</v>
      </c>
      <c r="J261" s="7" t="s">
        <v>20</v>
      </c>
    </row>
    <row r="262" spans="1:10" ht="15" customHeight="1" x14ac:dyDescent="0.2">
      <c r="A262" s="5" t="s">
        <v>504</v>
      </c>
      <c r="B262" s="9">
        <v>5</v>
      </c>
      <c r="C262" s="9" t="s">
        <v>16</v>
      </c>
      <c r="D262" s="9">
        <v>5</v>
      </c>
      <c r="E262" s="9">
        <v>47</v>
      </c>
      <c r="F262" s="9" t="s">
        <v>16</v>
      </c>
      <c r="G262" s="22">
        <v>2.4242425000000001E-2</v>
      </c>
      <c r="H262" s="19" t="s">
        <v>16</v>
      </c>
      <c r="I262" s="4" t="s">
        <v>19</v>
      </c>
      <c r="J262" s="1" t="s">
        <v>20</v>
      </c>
    </row>
    <row r="263" spans="1:10" ht="15" customHeight="1" x14ac:dyDescent="0.2">
      <c r="A263" s="5" t="s">
        <v>238</v>
      </c>
      <c r="B263" s="9">
        <v>2</v>
      </c>
      <c r="C263" s="9">
        <v>1</v>
      </c>
      <c r="D263" s="9">
        <v>1</v>
      </c>
      <c r="E263" s="9">
        <v>30</v>
      </c>
      <c r="F263" s="9">
        <v>27</v>
      </c>
      <c r="G263" s="22">
        <v>2.4545455000000001E-2</v>
      </c>
      <c r="H263" s="19">
        <v>736.36364000000003</v>
      </c>
      <c r="I263" s="4" t="s">
        <v>19</v>
      </c>
      <c r="J263" s="1" t="s">
        <v>20</v>
      </c>
    </row>
    <row r="264" spans="1:10" ht="15" customHeight="1" x14ac:dyDescent="0.2">
      <c r="A264" s="5" t="s">
        <v>239</v>
      </c>
      <c r="B264" s="9">
        <v>3</v>
      </c>
      <c r="C264" s="9" t="s">
        <v>16</v>
      </c>
      <c r="D264" s="9">
        <v>3</v>
      </c>
      <c r="E264" s="9">
        <v>11</v>
      </c>
      <c r="F264" s="9">
        <v>9</v>
      </c>
      <c r="G264" s="22">
        <v>6.6666669999999994E-3</v>
      </c>
      <c r="H264" s="19">
        <v>135</v>
      </c>
      <c r="I264" s="4" t="s">
        <v>19</v>
      </c>
      <c r="J264" s="1" t="s">
        <v>20</v>
      </c>
    </row>
    <row r="265" spans="1:10" ht="15" customHeight="1" x14ac:dyDescent="0.2">
      <c r="A265" s="5" t="s">
        <v>240</v>
      </c>
      <c r="B265" s="9">
        <v>4</v>
      </c>
      <c r="C265" s="9" t="s">
        <v>16</v>
      </c>
      <c r="D265" s="9">
        <v>4</v>
      </c>
      <c r="E265" s="9">
        <v>10</v>
      </c>
      <c r="F265" s="9">
        <v>1</v>
      </c>
      <c r="G265" s="22">
        <v>6.060607E-3</v>
      </c>
      <c r="H265" s="19">
        <v>18.181829999999998</v>
      </c>
      <c r="I265" s="4" t="s">
        <v>19</v>
      </c>
      <c r="J265" s="1" t="s">
        <v>20</v>
      </c>
    </row>
    <row r="266" spans="1:10" s="7" customFormat="1" ht="21" customHeight="1" x14ac:dyDescent="0.2">
      <c r="A266" s="5" t="s">
        <v>9</v>
      </c>
      <c r="B266" s="8">
        <f>SUM(B267+B273+B290+B306+B316+B320+B326)</f>
        <v>215</v>
      </c>
      <c r="C266" s="8">
        <f t="shared" ref="C266:H266" si="46">SUM(C267+C273+C290+C306+C316+C320+C326)</f>
        <v>18</v>
      </c>
      <c r="D266" s="8">
        <f t="shared" si="46"/>
        <v>197</v>
      </c>
      <c r="E266" s="8">
        <f t="shared" si="46"/>
        <v>9313</v>
      </c>
      <c r="F266" s="8">
        <f t="shared" si="46"/>
        <v>7470</v>
      </c>
      <c r="G266" s="21">
        <f t="shared" si="46"/>
        <v>5.1575757799999993</v>
      </c>
      <c r="H266" s="18">
        <f t="shared" si="46"/>
        <v>128509.81838</v>
      </c>
      <c r="I266" s="6" t="s">
        <v>19</v>
      </c>
      <c r="J266" s="7" t="s">
        <v>20</v>
      </c>
    </row>
    <row r="267" spans="1:10" s="7" customFormat="1" ht="21" customHeight="1" x14ac:dyDescent="0.2">
      <c r="A267" s="5" t="s">
        <v>241</v>
      </c>
      <c r="B267" s="8">
        <f>SUM(B268:B272)</f>
        <v>16</v>
      </c>
      <c r="C267" s="8">
        <f t="shared" ref="C267:G267" si="47">SUM(C268:C272)</f>
        <v>2</v>
      </c>
      <c r="D267" s="8">
        <f t="shared" si="47"/>
        <v>14</v>
      </c>
      <c r="E267" s="8">
        <f t="shared" si="47"/>
        <v>88</v>
      </c>
      <c r="F267" s="8">
        <f t="shared" si="47"/>
        <v>45</v>
      </c>
      <c r="G267" s="21">
        <f t="shared" si="47"/>
        <v>5.9090909000000004E-2</v>
      </c>
      <c r="H267" s="18">
        <f>SUM(H268:H272)</f>
        <v>822.72727999999995</v>
      </c>
      <c r="I267" s="6" t="s">
        <v>19</v>
      </c>
      <c r="J267" s="7" t="s">
        <v>20</v>
      </c>
    </row>
    <row r="268" spans="1:10" ht="15" customHeight="1" x14ac:dyDescent="0.2">
      <c r="A268" s="5" t="s">
        <v>242</v>
      </c>
      <c r="B268" s="9">
        <v>5</v>
      </c>
      <c r="C268" s="9">
        <v>2</v>
      </c>
      <c r="D268" s="9">
        <v>3</v>
      </c>
      <c r="E268" s="9">
        <v>39</v>
      </c>
      <c r="F268" s="9">
        <v>18</v>
      </c>
      <c r="G268" s="22">
        <v>2.9393939000000001E-2</v>
      </c>
      <c r="H268" s="19">
        <v>390.90908999999999</v>
      </c>
      <c r="I268" s="4" t="s">
        <v>19</v>
      </c>
      <c r="J268" s="1" t="s">
        <v>20</v>
      </c>
    </row>
    <row r="269" spans="1:10" ht="15" customHeight="1" x14ac:dyDescent="0.2">
      <c r="A269" s="5" t="s">
        <v>243</v>
      </c>
      <c r="B269" s="9">
        <v>2</v>
      </c>
      <c r="C269" s="9" t="s">
        <v>16</v>
      </c>
      <c r="D269" s="9">
        <v>2</v>
      </c>
      <c r="E269" s="9">
        <v>7</v>
      </c>
      <c r="F269" s="9">
        <v>3</v>
      </c>
      <c r="G269" s="22">
        <v>4.2424239999999998E-3</v>
      </c>
      <c r="H269" s="19">
        <v>50</v>
      </c>
      <c r="I269" s="4" t="s">
        <v>19</v>
      </c>
      <c r="J269" s="1" t="s">
        <v>20</v>
      </c>
    </row>
    <row r="270" spans="1:10" ht="15" customHeight="1" x14ac:dyDescent="0.2">
      <c r="A270" s="5" t="s">
        <v>244</v>
      </c>
      <c r="B270" s="9">
        <v>5</v>
      </c>
      <c r="C270" s="9" t="s">
        <v>16</v>
      </c>
      <c r="D270" s="9">
        <v>5</v>
      </c>
      <c r="E270" s="9">
        <v>11</v>
      </c>
      <c r="F270" s="9">
        <v>8</v>
      </c>
      <c r="G270" s="22">
        <v>6.6666670000000003E-3</v>
      </c>
      <c r="H270" s="19">
        <v>109.09092000000001</v>
      </c>
      <c r="I270" s="4" t="s">
        <v>19</v>
      </c>
      <c r="J270" s="1" t="s">
        <v>20</v>
      </c>
    </row>
    <row r="271" spans="1:10" ht="15" customHeight="1" x14ac:dyDescent="0.2">
      <c r="A271" s="5" t="s">
        <v>245</v>
      </c>
      <c r="B271" s="9">
        <v>2</v>
      </c>
      <c r="C271" s="9" t="s">
        <v>16</v>
      </c>
      <c r="D271" s="9">
        <v>2</v>
      </c>
      <c r="E271" s="9">
        <v>15</v>
      </c>
      <c r="F271" s="9" t="s">
        <v>16</v>
      </c>
      <c r="G271" s="22">
        <v>9.0909089999999994E-3</v>
      </c>
      <c r="H271" s="19" t="s">
        <v>16</v>
      </c>
      <c r="I271" s="4" t="s">
        <v>19</v>
      </c>
      <c r="J271" s="1" t="s">
        <v>20</v>
      </c>
    </row>
    <row r="272" spans="1:10" ht="15" customHeight="1" x14ac:dyDescent="0.2">
      <c r="A272" s="5" t="s">
        <v>246</v>
      </c>
      <c r="B272" s="9">
        <v>2</v>
      </c>
      <c r="C272" s="9" t="s">
        <v>16</v>
      </c>
      <c r="D272" s="9">
        <v>2</v>
      </c>
      <c r="E272" s="9">
        <v>16</v>
      </c>
      <c r="F272" s="9">
        <v>16</v>
      </c>
      <c r="G272" s="22">
        <v>9.6969699999999992E-3</v>
      </c>
      <c r="H272" s="19">
        <v>272.72726999999998</v>
      </c>
      <c r="I272" s="4" t="s">
        <v>19</v>
      </c>
      <c r="J272" s="1" t="s">
        <v>20</v>
      </c>
    </row>
    <row r="273" spans="1:10" s="7" customFormat="1" ht="21" customHeight="1" x14ac:dyDescent="0.2">
      <c r="A273" s="5" t="s">
        <v>247</v>
      </c>
      <c r="B273" s="8">
        <f>SUM(B274:B289)</f>
        <v>29</v>
      </c>
      <c r="C273" s="8">
        <f t="shared" ref="C273:H273" si="48">SUM(C274:C289)</f>
        <v>3</v>
      </c>
      <c r="D273" s="8">
        <f t="shared" si="48"/>
        <v>26</v>
      </c>
      <c r="E273" s="8">
        <f t="shared" si="48"/>
        <v>4530</v>
      </c>
      <c r="F273" s="8">
        <f t="shared" si="48"/>
        <v>4388</v>
      </c>
      <c r="G273" s="21">
        <f t="shared" si="48"/>
        <v>2.1278787930000003</v>
      </c>
      <c r="H273" s="18">
        <f t="shared" si="48"/>
        <v>59045.272779999999</v>
      </c>
      <c r="I273" s="6" t="s">
        <v>19</v>
      </c>
      <c r="J273" s="7" t="s">
        <v>20</v>
      </c>
    </row>
    <row r="274" spans="1:10" ht="15" customHeight="1" x14ac:dyDescent="0.2">
      <c r="A274" s="5" t="s">
        <v>505</v>
      </c>
      <c r="B274" s="9">
        <v>4</v>
      </c>
      <c r="C274" s="9" t="s">
        <v>16</v>
      </c>
      <c r="D274" s="9">
        <v>4</v>
      </c>
      <c r="E274" s="9">
        <v>83</v>
      </c>
      <c r="F274" s="9">
        <v>11</v>
      </c>
      <c r="G274" s="22">
        <v>5.1818183000000004E-2</v>
      </c>
      <c r="H274" s="19">
        <v>1518.18183</v>
      </c>
      <c r="I274" s="4" t="s">
        <v>19</v>
      </c>
      <c r="J274" s="1" t="s">
        <v>20</v>
      </c>
    </row>
    <row r="275" spans="1:10" ht="15" customHeight="1" x14ac:dyDescent="0.2">
      <c r="A275" s="5" t="s">
        <v>248</v>
      </c>
      <c r="B275" s="9">
        <v>1</v>
      </c>
      <c r="C275" s="9" t="s">
        <v>16</v>
      </c>
      <c r="D275" s="9">
        <v>1</v>
      </c>
      <c r="E275" s="9">
        <v>1</v>
      </c>
      <c r="F275" s="9">
        <v>1</v>
      </c>
      <c r="G275" s="22">
        <v>6.0606099999999997E-4</v>
      </c>
      <c r="H275" s="19">
        <v>18.181829999999998</v>
      </c>
      <c r="I275" s="4" t="s">
        <v>19</v>
      </c>
      <c r="J275" s="1" t="s">
        <v>20</v>
      </c>
    </row>
    <row r="276" spans="1:10" ht="15" customHeight="1" x14ac:dyDescent="0.2">
      <c r="A276" s="5" t="s">
        <v>249</v>
      </c>
      <c r="B276" s="9">
        <v>1</v>
      </c>
      <c r="C276" s="9" t="s">
        <v>16</v>
      </c>
      <c r="D276" s="9">
        <v>1</v>
      </c>
      <c r="E276" s="9">
        <v>200</v>
      </c>
      <c r="F276" s="9">
        <v>200</v>
      </c>
      <c r="G276" s="22">
        <v>0.12</v>
      </c>
      <c r="H276" s="19" t="s">
        <v>16</v>
      </c>
      <c r="I276" s="4" t="s">
        <v>19</v>
      </c>
      <c r="J276" s="1" t="s">
        <v>20</v>
      </c>
    </row>
    <row r="277" spans="1:10" ht="15" customHeight="1" x14ac:dyDescent="0.2">
      <c r="A277" s="5" t="s">
        <v>250</v>
      </c>
      <c r="B277" s="9">
        <v>3</v>
      </c>
      <c r="C277" s="9">
        <v>1</v>
      </c>
      <c r="D277" s="9">
        <v>2</v>
      </c>
      <c r="E277" s="9">
        <v>24</v>
      </c>
      <c r="F277" s="9">
        <v>20</v>
      </c>
      <c r="G277" s="22">
        <v>2.0606061000000002E-2</v>
      </c>
      <c r="H277" s="19">
        <v>545.45455000000015</v>
      </c>
      <c r="I277" s="4" t="s">
        <v>19</v>
      </c>
      <c r="J277" s="1" t="s">
        <v>20</v>
      </c>
    </row>
    <row r="278" spans="1:10" ht="15" customHeight="1" x14ac:dyDescent="0.2">
      <c r="A278" s="5" t="s">
        <v>251</v>
      </c>
      <c r="B278" s="9">
        <v>3</v>
      </c>
      <c r="C278" s="9" t="s">
        <v>16</v>
      </c>
      <c r="D278" s="9">
        <v>3</v>
      </c>
      <c r="E278" s="9">
        <v>6.9999999999999991</v>
      </c>
      <c r="F278" s="9">
        <v>5</v>
      </c>
      <c r="G278" s="22">
        <v>4.2424249999999993E-3</v>
      </c>
      <c r="H278" s="19" t="s">
        <v>16</v>
      </c>
      <c r="I278" s="4" t="s">
        <v>19</v>
      </c>
      <c r="J278" s="1" t="s">
        <v>20</v>
      </c>
    </row>
    <row r="279" spans="1:10" ht="15" customHeight="1" x14ac:dyDescent="0.2">
      <c r="A279" s="5" t="s">
        <v>252</v>
      </c>
      <c r="B279" s="9">
        <v>1</v>
      </c>
      <c r="C279" s="9" t="s">
        <v>16</v>
      </c>
      <c r="D279" s="9">
        <v>1</v>
      </c>
      <c r="E279" s="9">
        <v>1</v>
      </c>
      <c r="F279" s="9">
        <v>1</v>
      </c>
      <c r="G279" s="22">
        <v>6.0606099999999997E-4</v>
      </c>
      <c r="H279" s="19">
        <v>18.181829999999998</v>
      </c>
      <c r="I279" s="4" t="s">
        <v>19</v>
      </c>
      <c r="J279" s="1" t="s">
        <v>20</v>
      </c>
    </row>
    <row r="280" spans="1:10" ht="15" customHeight="1" x14ac:dyDescent="0.2">
      <c r="A280" s="5" t="s">
        <v>253</v>
      </c>
      <c r="B280" s="9">
        <v>1</v>
      </c>
      <c r="C280" s="9">
        <v>1</v>
      </c>
      <c r="D280" s="9" t="s">
        <v>16</v>
      </c>
      <c r="E280" s="9">
        <v>10</v>
      </c>
      <c r="F280" s="9">
        <v>10</v>
      </c>
      <c r="G280" s="22">
        <v>6.0606059999999996E-3</v>
      </c>
      <c r="H280" s="19">
        <v>181.81818000000001</v>
      </c>
      <c r="I280" s="4" t="s">
        <v>19</v>
      </c>
      <c r="J280" s="1" t="s">
        <v>20</v>
      </c>
    </row>
    <row r="281" spans="1:10" ht="15" customHeight="1" x14ac:dyDescent="0.2">
      <c r="A281" s="5" t="s">
        <v>233</v>
      </c>
      <c r="B281" s="9">
        <v>1</v>
      </c>
      <c r="C281" s="9" t="s">
        <v>16</v>
      </c>
      <c r="D281" s="9">
        <v>1</v>
      </c>
      <c r="E281" s="9">
        <v>30</v>
      </c>
      <c r="F281" s="9">
        <v>30</v>
      </c>
      <c r="G281" s="22">
        <v>0.02</v>
      </c>
      <c r="H281" s="19">
        <v>600</v>
      </c>
      <c r="I281" s="4" t="s">
        <v>19</v>
      </c>
      <c r="J281" s="1" t="s">
        <v>20</v>
      </c>
    </row>
    <row r="282" spans="1:10" ht="15" customHeight="1" x14ac:dyDescent="0.2">
      <c r="A282" s="5" t="s">
        <v>254</v>
      </c>
      <c r="B282" s="9">
        <v>4</v>
      </c>
      <c r="C282" s="9" t="s">
        <v>16</v>
      </c>
      <c r="D282" s="9">
        <v>4</v>
      </c>
      <c r="E282" s="9">
        <v>19</v>
      </c>
      <c r="F282" s="9">
        <v>1</v>
      </c>
      <c r="G282" s="22">
        <v>1.1515151999999999E-2</v>
      </c>
      <c r="H282" s="19">
        <v>18</v>
      </c>
      <c r="I282" s="4" t="s">
        <v>19</v>
      </c>
      <c r="J282" s="1" t="s">
        <v>20</v>
      </c>
    </row>
    <row r="283" spans="1:10" ht="15" customHeight="1" x14ac:dyDescent="0.2">
      <c r="A283" s="5" t="s">
        <v>255</v>
      </c>
      <c r="B283" s="9">
        <v>3</v>
      </c>
      <c r="C283" s="9" t="s">
        <v>16</v>
      </c>
      <c r="D283" s="9">
        <v>3</v>
      </c>
      <c r="E283" s="9">
        <v>13.000000000000002</v>
      </c>
      <c r="F283" s="9">
        <v>5</v>
      </c>
      <c r="G283" s="22">
        <v>7.8787890000000006E-3</v>
      </c>
      <c r="H283" s="19">
        <v>200.00000999999997</v>
      </c>
      <c r="I283" s="4" t="s">
        <v>19</v>
      </c>
      <c r="J283" s="1" t="s">
        <v>20</v>
      </c>
    </row>
    <row r="284" spans="1:10" ht="15" customHeight="1" x14ac:dyDescent="0.2">
      <c r="A284" s="5" t="s">
        <v>256</v>
      </c>
      <c r="B284" s="9">
        <v>1</v>
      </c>
      <c r="C284" s="9" t="s">
        <v>16</v>
      </c>
      <c r="D284" s="9">
        <v>1</v>
      </c>
      <c r="E284" s="9">
        <v>1</v>
      </c>
      <c r="F284" s="9" t="s">
        <v>16</v>
      </c>
      <c r="G284" s="22">
        <v>6.0606099999999997E-4</v>
      </c>
      <c r="H284" s="19" t="s">
        <v>16</v>
      </c>
      <c r="I284" s="4" t="s">
        <v>19</v>
      </c>
      <c r="J284" s="1" t="s">
        <v>20</v>
      </c>
    </row>
    <row r="285" spans="1:10" ht="15" customHeight="1" x14ac:dyDescent="0.2">
      <c r="A285" s="5" t="s">
        <v>257</v>
      </c>
      <c r="B285" s="9">
        <v>1</v>
      </c>
      <c r="C285" s="9" t="s">
        <v>16</v>
      </c>
      <c r="D285" s="9">
        <v>1</v>
      </c>
      <c r="E285" s="9">
        <v>7</v>
      </c>
      <c r="F285" s="9" t="s">
        <v>16</v>
      </c>
      <c r="G285" s="22">
        <v>4.2424239999999998E-3</v>
      </c>
      <c r="H285" s="19" t="s">
        <v>16</v>
      </c>
      <c r="I285" s="4" t="s">
        <v>19</v>
      </c>
      <c r="J285" s="1" t="s">
        <v>20</v>
      </c>
    </row>
    <row r="286" spans="1:10" ht="15" customHeight="1" x14ac:dyDescent="0.2">
      <c r="A286" s="5" t="s">
        <v>258</v>
      </c>
      <c r="B286" s="9">
        <v>1</v>
      </c>
      <c r="C286" s="9" t="s">
        <v>16</v>
      </c>
      <c r="D286" s="9">
        <v>1</v>
      </c>
      <c r="E286" s="9">
        <v>5</v>
      </c>
      <c r="F286" s="9" t="s">
        <v>16</v>
      </c>
      <c r="G286" s="22">
        <v>3.0303029999999998E-3</v>
      </c>
      <c r="H286" s="19" t="s">
        <v>16</v>
      </c>
      <c r="I286" s="4" t="s">
        <v>19</v>
      </c>
      <c r="J286" s="1" t="s">
        <v>20</v>
      </c>
    </row>
    <row r="287" spans="1:10" ht="15" customHeight="1" x14ac:dyDescent="0.2">
      <c r="A287" s="5" t="s">
        <v>141</v>
      </c>
      <c r="B287" s="9">
        <v>1</v>
      </c>
      <c r="C287" s="9" t="s">
        <v>16</v>
      </c>
      <c r="D287" s="9">
        <v>1</v>
      </c>
      <c r="E287" s="9">
        <v>8</v>
      </c>
      <c r="F287" s="9">
        <v>4</v>
      </c>
      <c r="G287" s="22">
        <v>4.8484849999999996E-3</v>
      </c>
      <c r="H287" s="19">
        <v>145.45455000000001</v>
      </c>
      <c r="I287" s="4" t="s">
        <v>19</v>
      </c>
      <c r="J287" s="1" t="s">
        <v>20</v>
      </c>
    </row>
    <row r="288" spans="1:10" ht="15" customHeight="1" x14ac:dyDescent="0.2">
      <c r="A288" s="5" t="s">
        <v>259</v>
      </c>
      <c r="B288" s="9">
        <v>2</v>
      </c>
      <c r="C288" s="9" t="s">
        <v>16</v>
      </c>
      <c r="D288" s="9">
        <v>2</v>
      </c>
      <c r="E288" s="9">
        <v>21</v>
      </c>
      <c r="F288" s="9" t="s">
        <v>16</v>
      </c>
      <c r="G288" s="22">
        <v>1.1818182E-2</v>
      </c>
      <c r="H288" s="19" t="s">
        <v>16</v>
      </c>
      <c r="I288" s="4" t="s">
        <v>19</v>
      </c>
      <c r="J288" s="1" t="s">
        <v>20</v>
      </c>
    </row>
    <row r="289" spans="1:10" ht="15" customHeight="1" x14ac:dyDescent="0.2">
      <c r="A289" s="5" t="s">
        <v>260</v>
      </c>
      <c r="B289" s="9">
        <v>1</v>
      </c>
      <c r="C289" s="9">
        <v>1</v>
      </c>
      <c r="D289" s="9" t="s">
        <v>16</v>
      </c>
      <c r="E289" s="9">
        <v>4100</v>
      </c>
      <c r="F289" s="9">
        <v>4100</v>
      </c>
      <c r="G289" s="22">
        <v>1.86</v>
      </c>
      <c r="H289" s="19">
        <v>55800</v>
      </c>
      <c r="I289" s="4" t="s">
        <v>19</v>
      </c>
      <c r="J289" s="1" t="s">
        <v>20</v>
      </c>
    </row>
    <row r="290" spans="1:10" s="7" customFormat="1" ht="21" customHeight="1" x14ac:dyDescent="0.2">
      <c r="A290" s="5" t="s">
        <v>261</v>
      </c>
      <c r="B290" s="8">
        <f>SUM(B291:B305)</f>
        <v>75</v>
      </c>
      <c r="C290" s="8">
        <f t="shared" ref="C290:G290" si="49">SUM(C291:C305)</f>
        <v>8</v>
      </c>
      <c r="D290" s="8">
        <f t="shared" si="49"/>
        <v>67</v>
      </c>
      <c r="E290" s="8">
        <f t="shared" si="49"/>
        <v>3895</v>
      </c>
      <c r="F290" s="8">
        <f t="shared" si="49"/>
        <v>2753</v>
      </c>
      <c r="G290" s="21">
        <f t="shared" si="49"/>
        <v>2.4833333429999991</v>
      </c>
      <c r="H290" s="18">
        <f>SUM(H291:H305)</f>
        <v>62954.54555000001</v>
      </c>
      <c r="I290" s="6" t="s">
        <v>19</v>
      </c>
      <c r="J290" s="7" t="s">
        <v>20</v>
      </c>
    </row>
    <row r="291" spans="1:10" ht="15" customHeight="1" x14ac:dyDescent="0.2">
      <c r="A291" s="5" t="s">
        <v>506</v>
      </c>
      <c r="B291" s="9">
        <v>2</v>
      </c>
      <c r="C291" s="9">
        <v>1</v>
      </c>
      <c r="D291" s="9">
        <v>1</v>
      </c>
      <c r="E291" s="9">
        <v>604</v>
      </c>
      <c r="F291" s="9">
        <v>200</v>
      </c>
      <c r="G291" s="22">
        <v>0.36242424199999995</v>
      </c>
      <c r="H291" s="19">
        <v>10800</v>
      </c>
      <c r="I291" s="4" t="s">
        <v>19</v>
      </c>
      <c r="J291" s="1" t="s">
        <v>20</v>
      </c>
    </row>
    <row r="292" spans="1:10" ht="15" customHeight="1" x14ac:dyDescent="0.2">
      <c r="A292" s="5" t="s">
        <v>109</v>
      </c>
      <c r="B292" s="9">
        <v>3</v>
      </c>
      <c r="C292" s="9" t="s">
        <v>16</v>
      </c>
      <c r="D292" s="9">
        <v>3</v>
      </c>
      <c r="E292" s="9">
        <v>14</v>
      </c>
      <c r="F292" s="9" t="s">
        <v>16</v>
      </c>
      <c r="G292" s="22">
        <v>8.4848479999999997E-3</v>
      </c>
      <c r="H292" s="19" t="s">
        <v>16</v>
      </c>
      <c r="I292" s="4" t="s">
        <v>19</v>
      </c>
      <c r="J292" s="1" t="s">
        <v>20</v>
      </c>
    </row>
    <row r="293" spans="1:10" ht="15" customHeight="1" x14ac:dyDescent="0.2">
      <c r="A293" s="5" t="s">
        <v>262</v>
      </c>
      <c r="B293" s="9">
        <v>4</v>
      </c>
      <c r="C293" s="9" t="s">
        <v>16</v>
      </c>
      <c r="D293" s="9">
        <v>4</v>
      </c>
      <c r="E293" s="9">
        <v>60</v>
      </c>
      <c r="F293" s="9">
        <v>40</v>
      </c>
      <c r="G293" s="22">
        <v>3.6060606000000002E-2</v>
      </c>
      <c r="H293" s="19">
        <v>1081.81818</v>
      </c>
      <c r="I293" s="4" t="s">
        <v>19</v>
      </c>
      <c r="J293" s="1" t="s">
        <v>20</v>
      </c>
    </row>
    <row r="294" spans="1:10" ht="15" customHeight="1" x14ac:dyDescent="0.2">
      <c r="A294" s="5" t="s">
        <v>263</v>
      </c>
      <c r="B294" s="9">
        <v>7</v>
      </c>
      <c r="C294" s="9">
        <v>3</v>
      </c>
      <c r="D294" s="9">
        <v>4</v>
      </c>
      <c r="E294" s="9">
        <v>818</v>
      </c>
      <c r="F294" s="9">
        <v>675.99999999999989</v>
      </c>
      <c r="G294" s="22">
        <v>0.62393939400000009</v>
      </c>
      <c r="H294" s="19">
        <v>15681.81819</v>
      </c>
      <c r="I294" s="4" t="s">
        <v>19</v>
      </c>
      <c r="J294" s="1" t="s">
        <v>20</v>
      </c>
    </row>
    <row r="295" spans="1:10" ht="15" customHeight="1" x14ac:dyDescent="0.2">
      <c r="A295" s="5" t="s">
        <v>264</v>
      </c>
      <c r="B295" s="9">
        <v>2</v>
      </c>
      <c r="C295" s="9" t="s">
        <v>16</v>
      </c>
      <c r="D295" s="9">
        <v>2</v>
      </c>
      <c r="E295" s="9">
        <v>701</v>
      </c>
      <c r="F295" s="9">
        <v>700</v>
      </c>
      <c r="G295" s="22">
        <v>0.42060606099999998</v>
      </c>
      <c r="H295" s="19">
        <v>12600</v>
      </c>
      <c r="I295" s="4" t="s">
        <v>19</v>
      </c>
      <c r="J295" s="1" t="s">
        <v>20</v>
      </c>
    </row>
    <row r="296" spans="1:10" ht="15" customHeight="1" x14ac:dyDescent="0.2">
      <c r="A296" s="5" t="s">
        <v>265</v>
      </c>
      <c r="B296" s="9">
        <v>8</v>
      </c>
      <c r="C296" s="9" t="s">
        <v>16</v>
      </c>
      <c r="D296" s="9">
        <v>8</v>
      </c>
      <c r="E296" s="9">
        <v>132.99999999999997</v>
      </c>
      <c r="F296" s="9">
        <v>63</v>
      </c>
      <c r="G296" s="22">
        <v>0.08</v>
      </c>
      <c r="H296" s="19">
        <v>1554.5454600000003</v>
      </c>
      <c r="I296" s="4" t="s">
        <v>19</v>
      </c>
      <c r="J296" s="1" t="s">
        <v>20</v>
      </c>
    </row>
    <row r="297" spans="1:10" ht="15" customHeight="1" x14ac:dyDescent="0.2">
      <c r="A297" s="5" t="s">
        <v>266</v>
      </c>
      <c r="B297" s="9">
        <v>3</v>
      </c>
      <c r="C297" s="9" t="s">
        <v>16</v>
      </c>
      <c r="D297" s="9">
        <v>3</v>
      </c>
      <c r="E297" s="9">
        <v>3</v>
      </c>
      <c r="F297" s="9">
        <v>3</v>
      </c>
      <c r="G297" s="22">
        <v>1.8181829999999999E-3</v>
      </c>
      <c r="H297" s="19">
        <v>18.181829999999998</v>
      </c>
      <c r="I297" s="4" t="s">
        <v>19</v>
      </c>
      <c r="J297" s="1" t="s">
        <v>20</v>
      </c>
    </row>
    <row r="298" spans="1:10" ht="15" customHeight="1" x14ac:dyDescent="0.2">
      <c r="A298" s="5" t="s">
        <v>267</v>
      </c>
      <c r="B298" s="9">
        <v>5</v>
      </c>
      <c r="C298" s="9" t="s">
        <v>16</v>
      </c>
      <c r="D298" s="9">
        <v>5</v>
      </c>
      <c r="E298" s="9">
        <v>63</v>
      </c>
      <c r="F298" s="9">
        <v>1</v>
      </c>
      <c r="G298" s="22">
        <v>3.7878789000000003E-2</v>
      </c>
      <c r="H298" s="19">
        <v>900</v>
      </c>
      <c r="I298" s="4" t="s">
        <v>19</v>
      </c>
      <c r="J298" s="1" t="s">
        <v>20</v>
      </c>
    </row>
    <row r="299" spans="1:10" ht="15" customHeight="1" x14ac:dyDescent="0.2">
      <c r="A299" s="5" t="s">
        <v>268</v>
      </c>
      <c r="B299" s="9">
        <v>5</v>
      </c>
      <c r="C299" s="9">
        <v>1</v>
      </c>
      <c r="D299" s="9">
        <v>4</v>
      </c>
      <c r="E299" s="9">
        <v>74</v>
      </c>
      <c r="F299" s="9">
        <v>27</v>
      </c>
      <c r="G299" s="22">
        <v>3.5757575999999992E-2</v>
      </c>
      <c r="H299" s="19">
        <v>772.72728000000006</v>
      </c>
      <c r="I299" s="4" t="s">
        <v>19</v>
      </c>
      <c r="J299" s="1" t="s">
        <v>20</v>
      </c>
    </row>
    <row r="300" spans="1:10" ht="15" customHeight="1" x14ac:dyDescent="0.2">
      <c r="A300" s="5" t="s">
        <v>235</v>
      </c>
      <c r="B300" s="9">
        <v>3</v>
      </c>
      <c r="C300" s="9">
        <v>1</v>
      </c>
      <c r="D300" s="9">
        <v>2</v>
      </c>
      <c r="E300" s="9">
        <v>8</v>
      </c>
      <c r="F300" s="9">
        <v>6</v>
      </c>
      <c r="G300" s="22">
        <v>4.8484849999999996E-3</v>
      </c>
      <c r="H300" s="19">
        <v>109.09091999999998</v>
      </c>
      <c r="I300" s="4" t="s">
        <v>19</v>
      </c>
      <c r="J300" s="1" t="s">
        <v>20</v>
      </c>
    </row>
    <row r="301" spans="1:10" ht="15" customHeight="1" x14ac:dyDescent="0.2">
      <c r="A301" s="5" t="s">
        <v>269</v>
      </c>
      <c r="B301" s="9">
        <v>6</v>
      </c>
      <c r="C301" s="9" t="s">
        <v>16</v>
      </c>
      <c r="D301" s="9">
        <v>6</v>
      </c>
      <c r="E301" s="9">
        <v>1012.9999999999999</v>
      </c>
      <c r="F301" s="9">
        <v>1000.9999999999999</v>
      </c>
      <c r="G301" s="22">
        <v>0.61787878899999993</v>
      </c>
      <c r="H301" s="19">
        <v>18318.181830000001</v>
      </c>
      <c r="I301" s="4" t="s">
        <v>19</v>
      </c>
      <c r="J301" s="1" t="s">
        <v>20</v>
      </c>
    </row>
    <row r="302" spans="1:10" ht="15" customHeight="1" x14ac:dyDescent="0.2">
      <c r="A302" s="5" t="s">
        <v>270</v>
      </c>
      <c r="B302" s="9">
        <v>7</v>
      </c>
      <c r="C302" s="9" t="s">
        <v>16</v>
      </c>
      <c r="D302" s="9">
        <v>7</v>
      </c>
      <c r="E302" s="9">
        <v>45</v>
      </c>
      <c r="F302" s="9">
        <v>1.0000000000000002</v>
      </c>
      <c r="G302" s="22">
        <v>2.5151516999999998E-2</v>
      </c>
      <c r="H302" s="19" t="s">
        <v>16</v>
      </c>
      <c r="I302" s="4" t="s">
        <v>19</v>
      </c>
      <c r="J302" s="1" t="s">
        <v>20</v>
      </c>
    </row>
    <row r="303" spans="1:10" ht="15" customHeight="1" x14ac:dyDescent="0.2">
      <c r="A303" s="5" t="s">
        <v>271</v>
      </c>
      <c r="B303" s="9">
        <v>4</v>
      </c>
      <c r="C303" s="9" t="s">
        <v>16</v>
      </c>
      <c r="D303" s="9">
        <v>4</v>
      </c>
      <c r="E303" s="9">
        <v>15</v>
      </c>
      <c r="F303" s="9">
        <v>9</v>
      </c>
      <c r="G303" s="22">
        <v>9.0909100000000007E-3</v>
      </c>
      <c r="H303" s="19">
        <v>145.45455000000001</v>
      </c>
      <c r="I303" s="4" t="s">
        <v>19</v>
      </c>
      <c r="J303" s="1" t="s">
        <v>20</v>
      </c>
    </row>
    <row r="304" spans="1:10" ht="15" customHeight="1" x14ac:dyDescent="0.2">
      <c r="A304" s="5" t="s">
        <v>272</v>
      </c>
      <c r="B304" s="9">
        <v>13</v>
      </c>
      <c r="C304" s="9" t="s">
        <v>16</v>
      </c>
      <c r="D304" s="9">
        <v>13</v>
      </c>
      <c r="E304" s="9">
        <v>29</v>
      </c>
      <c r="F304" s="9">
        <v>16</v>
      </c>
      <c r="G304" s="22">
        <v>1.7575760999999999E-2</v>
      </c>
      <c r="H304" s="19">
        <v>290.90913000000006</v>
      </c>
      <c r="I304" s="4" t="s">
        <v>19</v>
      </c>
      <c r="J304" s="1" t="s">
        <v>20</v>
      </c>
    </row>
    <row r="305" spans="1:10" ht="15" customHeight="1" x14ac:dyDescent="0.2">
      <c r="A305" s="5" t="s">
        <v>273</v>
      </c>
      <c r="B305" s="9">
        <v>3</v>
      </c>
      <c r="C305" s="9">
        <v>2</v>
      </c>
      <c r="D305" s="9">
        <v>1</v>
      </c>
      <c r="E305" s="9">
        <v>315</v>
      </c>
      <c r="F305" s="9">
        <v>10</v>
      </c>
      <c r="G305" s="22">
        <v>0.20181818200000001</v>
      </c>
      <c r="H305" s="19">
        <v>681.81817999999998</v>
      </c>
      <c r="I305" s="4" t="s">
        <v>19</v>
      </c>
      <c r="J305" s="1" t="s">
        <v>20</v>
      </c>
    </row>
    <row r="306" spans="1:10" s="7" customFormat="1" ht="21" customHeight="1" x14ac:dyDescent="0.2">
      <c r="A306" s="5" t="s">
        <v>274</v>
      </c>
      <c r="B306" s="8">
        <f>SUM(B307:B315)</f>
        <v>42</v>
      </c>
      <c r="C306" s="8">
        <f t="shared" ref="C306:H306" si="50">SUM(C307:C315)</f>
        <v>2</v>
      </c>
      <c r="D306" s="8">
        <f t="shared" si="50"/>
        <v>40</v>
      </c>
      <c r="E306" s="8">
        <f t="shared" si="50"/>
        <v>343</v>
      </c>
      <c r="F306" s="8">
        <f t="shared" si="50"/>
        <v>188</v>
      </c>
      <c r="G306" s="21">
        <f t="shared" si="50"/>
        <v>0.21333333800000001</v>
      </c>
      <c r="H306" s="18">
        <f t="shared" si="50"/>
        <v>3781.8182100000004</v>
      </c>
      <c r="I306" s="6" t="s">
        <v>19</v>
      </c>
      <c r="J306" s="7" t="s">
        <v>20</v>
      </c>
    </row>
    <row r="307" spans="1:10" ht="15" customHeight="1" x14ac:dyDescent="0.2">
      <c r="A307" s="5" t="s">
        <v>507</v>
      </c>
      <c r="B307" s="9">
        <v>6</v>
      </c>
      <c r="C307" s="9" t="s">
        <v>16</v>
      </c>
      <c r="D307" s="9">
        <v>6</v>
      </c>
      <c r="E307" s="9">
        <v>11</v>
      </c>
      <c r="F307" s="9">
        <v>6</v>
      </c>
      <c r="G307" s="22">
        <v>6.6666669999999994E-3</v>
      </c>
      <c r="H307" s="19">
        <v>109.09091999999998</v>
      </c>
      <c r="I307" s="4" t="s">
        <v>19</v>
      </c>
      <c r="J307" s="1" t="s">
        <v>20</v>
      </c>
    </row>
    <row r="308" spans="1:10" ht="15" customHeight="1" x14ac:dyDescent="0.2">
      <c r="A308" s="5" t="s">
        <v>275</v>
      </c>
      <c r="B308" s="9">
        <v>14</v>
      </c>
      <c r="C308" s="9" t="s">
        <v>16</v>
      </c>
      <c r="D308" s="9">
        <v>14</v>
      </c>
      <c r="E308" s="9">
        <v>152</v>
      </c>
      <c r="F308" s="9">
        <v>86</v>
      </c>
      <c r="G308" s="22">
        <v>8.9393939999999991E-2</v>
      </c>
      <c r="H308" s="19">
        <v>1881.8181900000004</v>
      </c>
      <c r="I308" s="4" t="s">
        <v>19</v>
      </c>
      <c r="J308" s="1" t="s">
        <v>20</v>
      </c>
    </row>
    <row r="309" spans="1:10" ht="15" customHeight="1" x14ac:dyDescent="0.2">
      <c r="A309" s="5" t="s">
        <v>276</v>
      </c>
      <c r="B309" s="9">
        <v>1</v>
      </c>
      <c r="C309" s="9" t="s">
        <v>16</v>
      </c>
      <c r="D309" s="9">
        <v>1</v>
      </c>
      <c r="E309" s="9">
        <v>25</v>
      </c>
      <c r="F309" s="9" t="s">
        <v>16</v>
      </c>
      <c r="G309" s="22">
        <v>0.02</v>
      </c>
      <c r="H309" s="19" t="s">
        <v>16</v>
      </c>
      <c r="I309" s="4" t="s">
        <v>19</v>
      </c>
      <c r="J309" s="1" t="s">
        <v>20</v>
      </c>
    </row>
    <row r="310" spans="1:10" ht="15" customHeight="1" x14ac:dyDescent="0.2">
      <c r="A310" s="5" t="s">
        <v>277</v>
      </c>
      <c r="B310" s="9">
        <v>2</v>
      </c>
      <c r="C310" s="9">
        <v>1</v>
      </c>
      <c r="D310" s="9">
        <v>1</v>
      </c>
      <c r="E310" s="9">
        <v>7</v>
      </c>
      <c r="F310" s="9">
        <v>5</v>
      </c>
      <c r="G310" s="22">
        <v>4.2424239999999998E-3</v>
      </c>
      <c r="H310" s="19">
        <v>90.909090000000006</v>
      </c>
      <c r="I310" s="4" t="s">
        <v>19</v>
      </c>
      <c r="J310" s="1" t="s">
        <v>20</v>
      </c>
    </row>
    <row r="311" spans="1:10" ht="15" customHeight="1" x14ac:dyDescent="0.2">
      <c r="A311" s="5" t="s">
        <v>278</v>
      </c>
      <c r="B311" s="9">
        <v>3</v>
      </c>
      <c r="C311" s="9">
        <v>1</v>
      </c>
      <c r="D311" s="9">
        <v>2</v>
      </c>
      <c r="E311" s="9">
        <v>86</v>
      </c>
      <c r="F311" s="9">
        <v>80</v>
      </c>
      <c r="G311" s="22">
        <v>5.3636364000000006E-2</v>
      </c>
      <c r="H311" s="19">
        <v>1500</v>
      </c>
      <c r="I311" s="4" t="s">
        <v>19</v>
      </c>
      <c r="J311" s="1" t="s">
        <v>20</v>
      </c>
    </row>
    <row r="312" spans="1:10" ht="15" customHeight="1" x14ac:dyDescent="0.2">
      <c r="A312" s="5" t="s">
        <v>214</v>
      </c>
      <c r="B312" s="9">
        <v>4</v>
      </c>
      <c r="C312" s="9" t="s">
        <v>16</v>
      </c>
      <c r="D312" s="9">
        <v>4</v>
      </c>
      <c r="E312" s="9">
        <v>6</v>
      </c>
      <c r="F312" s="9">
        <v>3</v>
      </c>
      <c r="G312" s="22">
        <v>3.6363649999999999E-3</v>
      </c>
      <c r="H312" s="19">
        <v>54.545460000000006</v>
      </c>
      <c r="I312" s="4" t="s">
        <v>19</v>
      </c>
      <c r="J312" s="1" t="s">
        <v>20</v>
      </c>
    </row>
    <row r="313" spans="1:10" ht="15" customHeight="1" x14ac:dyDescent="0.2">
      <c r="A313" s="5" t="s">
        <v>279</v>
      </c>
      <c r="B313" s="9">
        <v>1</v>
      </c>
      <c r="C313" s="9" t="s">
        <v>16</v>
      </c>
      <c r="D313" s="9">
        <v>1</v>
      </c>
      <c r="E313" s="9">
        <v>3</v>
      </c>
      <c r="F313" s="9" t="s">
        <v>16</v>
      </c>
      <c r="G313" s="22">
        <v>1.818182E-3</v>
      </c>
      <c r="H313" s="19" t="s">
        <v>16</v>
      </c>
      <c r="I313" s="4" t="s">
        <v>19</v>
      </c>
      <c r="J313" s="1" t="s">
        <v>20</v>
      </c>
    </row>
    <row r="314" spans="1:10" ht="15" customHeight="1" x14ac:dyDescent="0.2">
      <c r="A314" s="5" t="s">
        <v>280</v>
      </c>
      <c r="B314" s="9">
        <v>2</v>
      </c>
      <c r="C314" s="9" t="s">
        <v>16</v>
      </c>
      <c r="D314" s="9">
        <v>2</v>
      </c>
      <c r="E314" s="9">
        <v>5</v>
      </c>
      <c r="F314" s="9" t="s">
        <v>16</v>
      </c>
      <c r="G314" s="22">
        <v>3.0303029999999998E-3</v>
      </c>
      <c r="H314" s="19" t="s">
        <v>16</v>
      </c>
      <c r="I314" s="4" t="s">
        <v>19</v>
      </c>
      <c r="J314" s="1" t="s">
        <v>20</v>
      </c>
    </row>
    <row r="315" spans="1:10" ht="15" customHeight="1" x14ac:dyDescent="0.2">
      <c r="A315" s="5" t="s">
        <v>281</v>
      </c>
      <c r="B315" s="9">
        <v>9</v>
      </c>
      <c r="C315" s="9" t="s">
        <v>16</v>
      </c>
      <c r="D315" s="9">
        <v>9</v>
      </c>
      <c r="E315" s="9">
        <v>48</v>
      </c>
      <c r="F315" s="9">
        <v>8</v>
      </c>
      <c r="G315" s="22">
        <v>3.0909092999999999E-2</v>
      </c>
      <c r="H315" s="19">
        <v>145.45455000000001</v>
      </c>
      <c r="I315" s="4" t="s">
        <v>19</v>
      </c>
      <c r="J315" s="1" t="s">
        <v>20</v>
      </c>
    </row>
    <row r="316" spans="1:10" s="7" customFormat="1" ht="21" customHeight="1" x14ac:dyDescent="0.2">
      <c r="A316" s="5" t="s">
        <v>282</v>
      </c>
      <c r="B316" s="8">
        <f>SUM(B317:B319)</f>
        <v>14</v>
      </c>
      <c r="C316" s="8">
        <f t="shared" ref="C316:G316" si="51">SUM(C317:C319)</f>
        <v>2</v>
      </c>
      <c r="D316" s="8">
        <f t="shared" si="51"/>
        <v>12</v>
      </c>
      <c r="E316" s="8">
        <f t="shared" si="51"/>
        <v>154</v>
      </c>
      <c r="F316" s="8">
        <f t="shared" si="51"/>
        <v>66</v>
      </c>
      <c r="G316" s="21">
        <f t="shared" si="51"/>
        <v>8.5454546999999992E-2</v>
      </c>
      <c r="H316" s="18">
        <f>SUM(H317:H319)</f>
        <v>1281.81819</v>
      </c>
      <c r="I316" s="6" t="s">
        <v>19</v>
      </c>
      <c r="J316" s="7" t="s">
        <v>20</v>
      </c>
    </row>
    <row r="317" spans="1:10" ht="15" customHeight="1" x14ac:dyDescent="0.2">
      <c r="A317" s="5" t="s">
        <v>508</v>
      </c>
      <c r="B317" s="9">
        <v>11</v>
      </c>
      <c r="C317" s="9">
        <v>1</v>
      </c>
      <c r="D317" s="9">
        <v>10</v>
      </c>
      <c r="E317" s="9">
        <v>80</v>
      </c>
      <c r="F317" s="9">
        <v>64</v>
      </c>
      <c r="G317" s="22">
        <v>5.1212121999999992E-2</v>
      </c>
      <c r="H317" s="19">
        <v>1263.63636</v>
      </c>
      <c r="I317" s="4" t="s">
        <v>19</v>
      </c>
      <c r="J317" s="1" t="s">
        <v>20</v>
      </c>
    </row>
    <row r="318" spans="1:10" ht="15" customHeight="1" x14ac:dyDescent="0.2">
      <c r="A318" s="5" t="s">
        <v>283</v>
      </c>
      <c r="B318" s="9">
        <v>2</v>
      </c>
      <c r="C318" s="9" t="s">
        <v>16</v>
      </c>
      <c r="D318" s="9">
        <v>2</v>
      </c>
      <c r="E318" s="9">
        <v>4</v>
      </c>
      <c r="F318" s="9">
        <v>2</v>
      </c>
      <c r="G318" s="22">
        <v>2.424243E-3</v>
      </c>
      <c r="H318" s="19">
        <v>18.181829999999998</v>
      </c>
      <c r="I318" s="4" t="s">
        <v>19</v>
      </c>
      <c r="J318" s="1" t="s">
        <v>20</v>
      </c>
    </row>
    <row r="319" spans="1:10" ht="15" customHeight="1" x14ac:dyDescent="0.2">
      <c r="A319" s="5" t="s">
        <v>284</v>
      </c>
      <c r="B319" s="9">
        <v>1</v>
      </c>
      <c r="C319" s="9">
        <v>1</v>
      </c>
      <c r="D319" s="9" t="s">
        <v>16</v>
      </c>
      <c r="E319" s="9">
        <v>70</v>
      </c>
      <c r="F319" s="9" t="s">
        <v>16</v>
      </c>
      <c r="G319" s="22">
        <v>3.1818182E-2</v>
      </c>
      <c r="H319" s="19" t="s">
        <v>16</v>
      </c>
      <c r="I319" s="4" t="s">
        <v>19</v>
      </c>
      <c r="J319" s="1" t="s">
        <v>20</v>
      </c>
    </row>
    <row r="320" spans="1:10" s="7" customFormat="1" ht="21" customHeight="1" x14ac:dyDescent="0.2">
      <c r="A320" s="5" t="s">
        <v>285</v>
      </c>
      <c r="B320" s="8">
        <f>SUM(B321:B325)</f>
        <v>26</v>
      </c>
      <c r="C320" s="8">
        <f t="shared" ref="C320:H320" si="52">SUM(C321:C325)</f>
        <v>0</v>
      </c>
      <c r="D320" s="8">
        <f t="shared" si="52"/>
        <v>26</v>
      </c>
      <c r="E320" s="8">
        <f t="shared" si="52"/>
        <v>134</v>
      </c>
      <c r="F320" s="8">
        <f t="shared" si="52"/>
        <v>25</v>
      </c>
      <c r="G320" s="21">
        <f t="shared" si="52"/>
        <v>8.0909091999999988E-2</v>
      </c>
      <c r="H320" s="18">
        <f t="shared" si="52"/>
        <v>405.45455999999996</v>
      </c>
      <c r="I320" s="6" t="s">
        <v>19</v>
      </c>
      <c r="J320" s="7" t="s">
        <v>20</v>
      </c>
    </row>
    <row r="321" spans="1:10" ht="15" customHeight="1" x14ac:dyDescent="0.2">
      <c r="A321" s="5" t="s">
        <v>509</v>
      </c>
      <c r="B321" s="9">
        <v>11</v>
      </c>
      <c r="C321" s="9" t="s">
        <v>16</v>
      </c>
      <c r="D321" s="9">
        <v>11</v>
      </c>
      <c r="E321" s="9">
        <v>93</v>
      </c>
      <c r="F321" s="9">
        <v>20</v>
      </c>
      <c r="G321" s="22">
        <v>5.6060605999999992E-2</v>
      </c>
      <c r="H321" s="19">
        <v>327.27272999999997</v>
      </c>
      <c r="I321" s="4" t="s">
        <v>19</v>
      </c>
      <c r="J321" s="1" t="s">
        <v>20</v>
      </c>
    </row>
    <row r="322" spans="1:10" ht="15" customHeight="1" x14ac:dyDescent="0.2">
      <c r="A322" s="5" t="s">
        <v>286</v>
      </c>
      <c r="B322" s="9">
        <v>2</v>
      </c>
      <c r="C322" s="9" t="s">
        <v>16</v>
      </c>
      <c r="D322" s="9">
        <v>2</v>
      </c>
      <c r="E322" s="9">
        <v>5</v>
      </c>
      <c r="F322" s="9">
        <v>4</v>
      </c>
      <c r="G322" s="22">
        <v>3.0303029999999998E-3</v>
      </c>
      <c r="H322" s="19">
        <v>60</v>
      </c>
      <c r="I322" s="4" t="s">
        <v>19</v>
      </c>
      <c r="J322" s="1" t="s">
        <v>20</v>
      </c>
    </row>
    <row r="323" spans="1:10" ht="15" customHeight="1" x14ac:dyDescent="0.2">
      <c r="A323" s="5" t="s">
        <v>287</v>
      </c>
      <c r="B323" s="9">
        <v>2</v>
      </c>
      <c r="C323" s="9" t="s">
        <v>16</v>
      </c>
      <c r="D323" s="9">
        <v>2</v>
      </c>
      <c r="E323" s="9">
        <v>4</v>
      </c>
      <c r="F323" s="9">
        <v>1</v>
      </c>
      <c r="G323" s="22">
        <v>2.424243E-3</v>
      </c>
      <c r="H323" s="19">
        <v>18.181829999999998</v>
      </c>
      <c r="I323" s="4" t="s">
        <v>19</v>
      </c>
      <c r="J323" s="1" t="s">
        <v>20</v>
      </c>
    </row>
    <row r="324" spans="1:10" ht="15" customHeight="1" x14ac:dyDescent="0.2">
      <c r="A324" s="5" t="s">
        <v>288</v>
      </c>
      <c r="B324" s="9">
        <v>5</v>
      </c>
      <c r="C324" s="9" t="s">
        <v>16</v>
      </c>
      <c r="D324" s="9">
        <v>5</v>
      </c>
      <c r="E324" s="9">
        <v>16</v>
      </c>
      <c r="F324" s="9" t="s">
        <v>16</v>
      </c>
      <c r="G324" s="22">
        <v>9.6969699999999992E-3</v>
      </c>
      <c r="H324" s="19" t="s">
        <v>16</v>
      </c>
      <c r="I324" s="4" t="s">
        <v>19</v>
      </c>
      <c r="J324" s="1" t="s">
        <v>20</v>
      </c>
    </row>
    <row r="325" spans="1:10" ht="15" customHeight="1" x14ac:dyDescent="0.2">
      <c r="A325" s="5" t="s">
        <v>289</v>
      </c>
      <c r="B325" s="9">
        <v>6</v>
      </c>
      <c r="C325" s="9" t="s">
        <v>16</v>
      </c>
      <c r="D325" s="9">
        <v>6</v>
      </c>
      <c r="E325" s="9">
        <v>16</v>
      </c>
      <c r="F325" s="9" t="s">
        <v>16</v>
      </c>
      <c r="G325" s="22">
        <v>9.6969699999999992E-3</v>
      </c>
      <c r="H325" s="19" t="s">
        <v>16</v>
      </c>
      <c r="I325" s="4" t="s">
        <v>19</v>
      </c>
      <c r="J325" s="1" t="s">
        <v>20</v>
      </c>
    </row>
    <row r="326" spans="1:10" s="7" customFormat="1" ht="21" customHeight="1" x14ac:dyDescent="0.2">
      <c r="A326" s="5" t="s">
        <v>290</v>
      </c>
      <c r="B326" s="8">
        <f>SUM(B327:B334)</f>
        <v>13</v>
      </c>
      <c r="C326" s="8">
        <f t="shared" ref="C326:G326" si="53">SUM(C327:C334)</f>
        <v>1</v>
      </c>
      <c r="D326" s="8">
        <f t="shared" si="53"/>
        <v>12</v>
      </c>
      <c r="E326" s="8">
        <f t="shared" si="53"/>
        <v>169</v>
      </c>
      <c r="F326" s="8">
        <f t="shared" si="53"/>
        <v>5</v>
      </c>
      <c r="G326" s="21">
        <f t="shared" si="53"/>
        <v>0.10757575799999999</v>
      </c>
      <c r="H326" s="18">
        <f>SUM(H327:H334)</f>
        <v>218.18180999999998</v>
      </c>
      <c r="I326" s="6" t="s">
        <v>19</v>
      </c>
      <c r="J326" s="7" t="s">
        <v>20</v>
      </c>
    </row>
    <row r="327" spans="1:10" ht="15" customHeight="1" x14ac:dyDescent="0.2">
      <c r="A327" s="5" t="s">
        <v>510</v>
      </c>
      <c r="B327" s="9">
        <v>2</v>
      </c>
      <c r="C327" s="9" t="s">
        <v>16</v>
      </c>
      <c r="D327" s="9">
        <v>2</v>
      </c>
      <c r="E327" s="9">
        <v>5</v>
      </c>
      <c r="F327" s="9">
        <v>2</v>
      </c>
      <c r="G327" s="22">
        <v>3.0303029999999998E-3</v>
      </c>
      <c r="H327" s="19">
        <v>72.727260000000001</v>
      </c>
      <c r="I327" s="4" t="s">
        <v>19</v>
      </c>
      <c r="J327" s="1" t="s">
        <v>20</v>
      </c>
    </row>
    <row r="328" spans="1:10" ht="15" customHeight="1" x14ac:dyDescent="0.2">
      <c r="A328" s="5" t="s">
        <v>291</v>
      </c>
      <c r="B328" s="9">
        <v>4</v>
      </c>
      <c r="C328" s="9" t="s">
        <v>16</v>
      </c>
      <c r="D328" s="9">
        <v>4</v>
      </c>
      <c r="E328" s="9">
        <v>83</v>
      </c>
      <c r="F328" s="9">
        <v>1</v>
      </c>
      <c r="G328" s="22">
        <v>5.1818182000000004E-2</v>
      </c>
      <c r="H328" s="19">
        <v>18.181829999999998</v>
      </c>
      <c r="I328" s="4" t="s">
        <v>19</v>
      </c>
      <c r="J328" s="1" t="s">
        <v>20</v>
      </c>
    </row>
    <row r="329" spans="1:10" ht="15" customHeight="1" x14ac:dyDescent="0.2">
      <c r="A329" s="5" t="s">
        <v>292</v>
      </c>
      <c r="B329" s="9">
        <v>1</v>
      </c>
      <c r="C329" s="9">
        <v>1</v>
      </c>
      <c r="D329" s="9" t="s">
        <v>16</v>
      </c>
      <c r="E329" s="9">
        <v>2</v>
      </c>
      <c r="F329" s="9" t="s">
        <v>16</v>
      </c>
      <c r="G329" s="22">
        <v>1.212121E-3</v>
      </c>
      <c r="H329" s="19" t="s">
        <v>16</v>
      </c>
      <c r="I329" s="4" t="s">
        <v>19</v>
      </c>
      <c r="J329" s="1" t="s">
        <v>20</v>
      </c>
    </row>
    <row r="330" spans="1:10" ht="15" customHeight="1" x14ac:dyDescent="0.2">
      <c r="A330" s="5" t="s">
        <v>293</v>
      </c>
      <c r="B330" s="9">
        <v>1</v>
      </c>
      <c r="C330" s="9" t="s">
        <v>16</v>
      </c>
      <c r="D330" s="9">
        <v>1</v>
      </c>
      <c r="E330" s="9">
        <v>60</v>
      </c>
      <c r="F330" s="9" t="s">
        <v>16</v>
      </c>
      <c r="G330" s="22">
        <v>0.04</v>
      </c>
      <c r="H330" s="19" t="s">
        <v>16</v>
      </c>
      <c r="I330" s="4" t="s">
        <v>19</v>
      </c>
      <c r="J330" s="1" t="s">
        <v>20</v>
      </c>
    </row>
    <row r="331" spans="1:10" ht="15" customHeight="1" x14ac:dyDescent="0.2">
      <c r="A331" s="5" t="s">
        <v>294</v>
      </c>
      <c r="B331" s="9">
        <v>2</v>
      </c>
      <c r="C331" s="9" t="s">
        <v>16</v>
      </c>
      <c r="D331" s="9">
        <v>2</v>
      </c>
      <c r="E331" s="9">
        <v>8</v>
      </c>
      <c r="F331" s="9" t="s">
        <v>16</v>
      </c>
      <c r="G331" s="22">
        <v>4.8484849999999996E-3</v>
      </c>
      <c r="H331" s="19" t="s">
        <v>16</v>
      </c>
      <c r="I331" s="4" t="s">
        <v>19</v>
      </c>
      <c r="J331" s="1" t="s">
        <v>20</v>
      </c>
    </row>
    <row r="332" spans="1:10" ht="15" customHeight="1" x14ac:dyDescent="0.2">
      <c r="A332" s="5" t="s">
        <v>295</v>
      </c>
      <c r="B332" s="9">
        <v>1</v>
      </c>
      <c r="C332" s="9" t="s">
        <v>16</v>
      </c>
      <c r="D332" s="9">
        <v>1</v>
      </c>
      <c r="E332" s="9">
        <v>7</v>
      </c>
      <c r="F332" s="9">
        <v>2</v>
      </c>
      <c r="G332" s="22">
        <v>4.2424239999999998E-3</v>
      </c>
      <c r="H332" s="19">
        <v>127.27272000000001</v>
      </c>
      <c r="I332" s="4" t="s">
        <v>19</v>
      </c>
      <c r="J332" s="1" t="s">
        <v>20</v>
      </c>
    </row>
    <row r="333" spans="1:10" ht="15" customHeight="1" x14ac:dyDescent="0.2">
      <c r="A333" s="5" t="s">
        <v>296</v>
      </c>
      <c r="B333" s="9">
        <v>1</v>
      </c>
      <c r="C333" s="9" t="s">
        <v>16</v>
      </c>
      <c r="D333" s="9">
        <v>1</v>
      </c>
      <c r="E333" s="9">
        <v>1</v>
      </c>
      <c r="F333" s="9" t="s">
        <v>16</v>
      </c>
      <c r="G333" s="22">
        <v>6.0606099999999997E-4</v>
      </c>
      <c r="H333" s="19" t="s">
        <v>16</v>
      </c>
      <c r="I333" s="4" t="s">
        <v>19</v>
      </c>
      <c r="J333" s="1" t="s">
        <v>20</v>
      </c>
    </row>
    <row r="334" spans="1:10" ht="15" customHeight="1" x14ac:dyDescent="0.2">
      <c r="A334" s="5" t="s">
        <v>297</v>
      </c>
      <c r="B334" s="9">
        <v>1</v>
      </c>
      <c r="C334" s="9" t="s">
        <v>16</v>
      </c>
      <c r="D334" s="9">
        <v>1</v>
      </c>
      <c r="E334" s="9">
        <v>3</v>
      </c>
      <c r="F334" s="9" t="s">
        <v>16</v>
      </c>
      <c r="G334" s="22">
        <v>1.818182E-3</v>
      </c>
      <c r="H334" s="19" t="s">
        <v>16</v>
      </c>
      <c r="I334" s="4" t="s">
        <v>19</v>
      </c>
      <c r="J334" s="1" t="s">
        <v>20</v>
      </c>
    </row>
    <row r="335" spans="1:10" s="7" customFormat="1" ht="21" customHeight="1" x14ac:dyDescent="0.2">
      <c r="A335" s="5" t="s">
        <v>10</v>
      </c>
      <c r="B335" s="8">
        <f>SUM(B336+B343+B346+B362)</f>
        <v>280</v>
      </c>
      <c r="C335" s="8">
        <v>32</v>
      </c>
      <c r="D335" s="8">
        <v>248</v>
      </c>
      <c r="E335" s="8">
        <v>4011.9999999999995</v>
      </c>
      <c r="F335" s="8">
        <v>893.99999999999989</v>
      </c>
      <c r="G335" s="21">
        <v>2.3863636649999997</v>
      </c>
      <c r="H335" s="18">
        <v>22010.909250000001</v>
      </c>
      <c r="I335" s="6" t="s">
        <v>19</v>
      </c>
      <c r="J335" s="7" t="s">
        <v>20</v>
      </c>
    </row>
    <row r="336" spans="1:10" s="7" customFormat="1" ht="21" customHeight="1" x14ac:dyDescent="0.2">
      <c r="A336" s="5" t="s">
        <v>298</v>
      </c>
      <c r="B336" s="8">
        <f>SUM(B337:B342)</f>
        <v>59</v>
      </c>
      <c r="C336" s="8">
        <f t="shared" ref="C336:H336" si="54">SUM(C337:C342)</f>
        <v>5</v>
      </c>
      <c r="D336" s="8">
        <f t="shared" si="54"/>
        <v>54</v>
      </c>
      <c r="E336" s="8">
        <f t="shared" si="54"/>
        <v>703</v>
      </c>
      <c r="F336" s="8">
        <f t="shared" si="54"/>
        <v>167</v>
      </c>
      <c r="G336" s="21">
        <f t="shared" si="54"/>
        <v>0.43212121600000003</v>
      </c>
      <c r="H336" s="18">
        <f t="shared" si="54"/>
        <v>5218.1818499999999</v>
      </c>
      <c r="I336" s="6" t="s">
        <v>19</v>
      </c>
      <c r="J336" s="7" t="s">
        <v>20</v>
      </c>
    </row>
    <row r="337" spans="1:10" ht="15" customHeight="1" x14ac:dyDescent="0.2">
      <c r="A337" s="5" t="s">
        <v>530</v>
      </c>
      <c r="B337" s="9">
        <v>25</v>
      </c>
      <c r="C337" s="9">
        <v>4</v>
      </c>
      <c r="D337" s="9">
        <v>21</v>
      </c>
      <c r="E337" s="9">
        <v>295</v>
      </c>
      <c r="F337" s="9">
        <v>26</v>
      </c>
      <c r="G337" s="22">
        <v>0.17545454700000002</v>
      </c>
      <c r="H337" s="19">
        <v>309.09090000000003</v>
      </c>
      <c r="I337" s="4" t="s">
        <v>19</v>
      </c>
      <c r="J337" s="1" t="s">
        <v>20</v>
      </c>
    </row>
    <row r="338" spans="1:10" ht="15" customHeight="1" x14ac:dyDescent="0.2">
      <c r="A338" s="5" t="s">
        <v>299</v>
      </c>
      <c r="B338" s="9">
        <v>5</v>
      </c>
      <c r="C338" s="9" t="s">
        <v>16</v>
      </c>
      <c r="D338" s="9">
        <v>5</v>
      </c>
      <c r="E338" s="9">
        <v>41</v>
      </c>
      <c r="F338" s="9">
        <v>30</v>
      </c>
      <c r="G338" s="22">
        <v>2.6666666999999998E-2</v>
      </c>
      <c r="H338" s="19">
        <v>600</v>
      </c>
      <c r="I338" s="4" t="s">
        <v>19</v>
      </c>
      <c r="J338" s="1" t="s">
        <v>20</v>
      </c>
    </row>
    <row r="339" spans="1:10" ht="15" customHeight="1" x14ac:dyDescent="0.2">
      <c r="A339" s="5" t="s">
        <v>300</v>
      </c>
      <c r="B339" s="9">
        <v>4</v>
      </c>
      <c r="C339" s="9" t="s">
        <v>16</v>
      </c>
      <c r="D339" s="9">
        <v>4</v>
      </c>
      <c r="E339" s="9">
        <v>48</v>
      </c>
      <c r="F339" s="9">
        <v>2</v>
      </c>
      <c r="G339" s="22">
        <v>3.090909E-2</v>
      </c>
      <c r="H339" s="19">
        <v>181.81817999999998</v>
      </c>
      <c r="I339" s="4" t="s">
        <v>19</v>
      </c>
      <c r="J339" s="1" t="s">
        <v>20</v>
      </c>
    </row>
    <row r="340" spans="1:10" ht="15" customHeight="1" x14ac:dyDescent="0.2">
      <c r="A340" s="5" t="s">
        <v>301</v>
      </c>
      <c r="B340" s="9">
        <v>4</v>
      </c>
      <c r="C340" s="9" t="s">
        <v>16</v>
      </c>
      <c r="D340" s="9">
        <v>4</v>
      </c>
      <c r="E340" s="9">
        <v>9</v>
      </c>
      <c r="F340" s="9">
        <v>3</v>
      </c>
      <c r="G340" s="22">
        <v>5.4545459999999994E-3</v>
      </c>
      <c r="H340" s="19">
        <v>54.545459999999999</v>
      </c>
      <c r="I340" s="4" t="s">
        <v>19</v>
      </c>
      <c r="J340" s="1" t="s">
        <v>20</v>
      </c>
    </row>
    <row r="341" spans="1:10" ht="15" customHeight="1" x14ac:dyDescent="0.2">
      <c r="A341" s="5" t="s">
        <v>532</v>
      </c>
      <c r="B341" s="9">
        <v>1</v>
      </c>
      <c r="C341" s="9" t="s">
        <v>16</v>
      </c>
      <c r="D341" s="9">
        <v>1</v>
      </c>
      <c r="E341" s="9">
        <v>200</v>
      </c>
      <c r="F341" s="9">
        <v>50</v>
      </c>
      <c r="G341" s="22">
        <v>0.12</v>
      </c>
      <c r="H341" s="19">
        <v>3600</v>
      </c>
      <c r="I341" s="4" t="s">
        <v>19</v>
      </c>
      <c r="J341" s="1" t="s">
        <v>20</v>
      </c>
    </row>
    <row r="342" spans="1:10" ht="15" customHeight="1" x14ac:dyDescent="0.2">
      <c r="A342" s="5" t="s">
        <v>302</v>
      </c>
      <c r="B342" s="9">
        <v>20</v>
      </c>
      <c r="C342" s="9">
        <v>1</v>
      </c>
      <c r="D342" s="9">
        <v>19</v>
      </c>
      <c r="E342" s="9">
        <v>110</v>
      </c>
      <c r="F342" s="9">
        <v>56.000000000000007</v>
      </c>
      <c r="G342" s="22">
        <v>7.3636365999999995E-2</v>
      </c>
      <c r="H342" s="19">
        <v>472.7273100000001</v>
      </c>
      <c r="I342" s="4" t="s">
        <v>19</v>
      </c>
      <c r="J342" s="1" t="s">
        <v>20</v>
      </c>
    </row>
    <row r="343" spans="1:10" s="7" customFormat="1" ht="21" customHeight="1" x14ac:dyDescent="0.2">
      <c r="A343" s="5" t="s">
        <v>303</v>
      </c>
      <c r="B343" s="8">
        <f>SUM(B344:B345)</f>
        <v>2</v>
      </c>
      <c r="C343" s="8">
        <f t="shared" ref="C343:H343" si="55">SUM(C344:C345)</f>
        <v>0</v>
      </c>
      <c r="D343" s="8">
        <f t="shared" si="55"/>
        <v>2</v>
      </c>
      <c r="E343" s="8">
        <f t="shared" si="55"/>
        <v>31</v>
      </c>
      <c r="F343" s="8">
        <f t="shared" si="55"/>
        <v>30</v>
      </c>
      <c r="G343" s="21">
        <f t="shared" si="55"/>
        <v>2.0606061000000002E-2</v>
      </c>
      <c r="H343" s="18">
        <f t="shared" si="55"/>
        <v>600</v>
      </c>
      <c r="I343" s="6" t="s">
        <v>19</v>
      </c>
      <c r="J343" s="7" t="s">
        <v>20</v>
      </c>
    </row>
    <row r="344" spans="1:10" ht="15" customHeight="1" x14ac:dyDescent="0.2">
      <c r="A344" s="5" t="s">
        <v>511</v>
      </c>
      <c r="B344" s="9">
        <v>1</v>
      </c>
      <c r="C344" s="9" t="s">
        <v>16</v>
      </c>
      <c r="D344" s="9">
        <v>1</v>
      </c>
      <c r="E344" s="9">
        <v>1</v>
      </c>
      <c r="F344" s="9" t="s">
        <v>16</v>
      </c>
      <c r="G344" s="22">
        <v>6.0606099999999997E-4</v>
      </c>
      <c r="H344" s="19" t="s">
        <v>16</v>
      </c>
      <c r="I344" s="4" t="s">
        <v>19</v>
      </c>
      <c r="J344" s="1" t="s">
        <v>20</v>
      </c>
    </row>
    <row r="345" spans="1:10" ht="15" customHeight="1" x14ac:dyDescent="0.2">
      <c r="A345" s="5" t="s">
        <v>304</v>
      </c>
      <c r="B345" s="9">
        <v>1</v>
      </c>
      <c r="C345" s="9" t="s">
        <v>16</v>
      </c>
      <c r="D345" s="9">
        <v>1</v>
      </c>
      <c r="E345" s="9">
        <v>30</v>
      </c>
      <c r="F345" s="9">
        <v>30</v>
      </c>
      <c r="G345" s="22">
        <v>0.02</v>
      </c>
      <c r="H345" s="19">
        <v>600</v>
      </c>
      <c r="I345" s="4" t="s">
        <v>19</v>
      </c>
      <c r="J345" s="1" t="s">
        <v>20</v>
      </c>
    </row>
    <row r="346" spans="1:10" s="7" customFormat="1" ht="21" customHeight="1" x14ac:dyDescent="0.2">
      <c r="A346" s="5" t="s">
        <v>305</v>
      </c>
      <c r="B346" s="8">
        <f>SUM(B347:B361)</f>
        <v>196</v>
      </c>
      <c r="C346" s="8">
        <f t="shared" ref="C346:H346" si="56">SUM(C347:C361)</f>
        <v>23</v>
      </c>
      <c r="D346" s="8">
        <f t="shared" si="56"/>
        <v>173</v>
      </c>
      <c r="E346" s="8">
        <f t="shared" si="56"/>
        <v>3167.0000000000005</v>
      </c>
      <c r="F346" s="8">
        <f t="shared" si="56"/>
        <v>649</v>
      </c>
      <c r="G346" s="21">
        <f t="shared" si="56"/>
        <v>1.872727295</v>
      </c>
      <c r="H346" s="18">
        <f t="shared" si="56"/>
        <v>15481.818300000004</v>
      </c>
      <c r="I346" s="6" t="s">
        <v>19</v>
      </c>
      <c r="J346" s="7" t="s">
        <v>20</v>
      </c>
    </row>
    <row r="347" spans="1:10" ht="15" customHeight="1" x14ac:dyDescent="0.2">
      <c r="A347" s="5" t="s">
        <v>306</v>
      </c>
      <c r="B347" s="9">
        <v>2</v>
      </c>
      <c r="C347" s="9" t="s">
        <v>16</v>
      </c>
      <c r="D347" s="9">
        <v>2</v>
      </c>
      <c r="E347" s="9">
        <v>6</v>
      </c>
      <c r="F347" s="9" t="s">
        <v>16</v>
      </c>
      <c r="G347" s="22">
        <v>3.6363639999999996E-3</v>
      </c>
      <c r="H347" s="19" t="s">
        <v>16</v>
      </c>
      <c r="I347" s="4" t="s">
        <v>19</v>
      </c>
      <c r="J347" s="1" t="s">
        <v>20</v>
      </c>
    </row>
    <row r="348" spans="1:10" ht="15" customHeight="1" x14ac:dyDescent="0.2">
      <c r="A348" s="5" t="s">
        <v>58</v>
      </c>
      <c r="B348" s="9">
        <v>2</v>
      </c>
      <c r="C348" s="9" t="s">
        <v>16</v>
      </c>
      <c r="D348" s="9">
        <v>2</v>
      </c>
      <c r="E348" s="9">
        <v>5</v>
      </c>
      <c r="F348" s="9" t="s">
        <v>16</v>
      </c>
      <c r="G348" s="22">
        <v>3.0303029999999998E-3</v>
      </c>
      <c r="H348" s="19" t="s">
        <v>16</v>
      </c>
      <c r="I348" s="4" t="s">
        <v>19</v>
      </c>
      <c r="J348" s="1" t="s">
        <v>20</v>
      </c>
    </row>
    <row r="349" spans="1:10" ht="15" customHeight="1" x14ac:dyDescent="0.2">
      <c r="A349" s="5" t="s">
        <v>151</v>
      </c>
      <c r="B349" s="9">
        <v>3</v>
      </c>
      <c r="C349" s="9" t="s">
        <v>16</v>
      </c>
      <c r="D349" s="9">
        <v>3</v>
      </c>
      <c r="E349" s="9">
        <v>6.9999999999999991</v>
      </c>
      <c r="F349" s="9">
        <v>1</v>
      </c>
      <c r="G349" s="22">
        <v>4.2424249999999993E-3</v>
      </c>
      <c r="H349" s="19">
        <v>90.909090000000006</v>
      </c>
      <c r="I349" s="4" t="s">
        <v>19</v>
      </c>
      <c r="J349" s="1" t="s">
        <v>20</v>
      </c>
    </row>
    <row r="350" spans="1:10" ht="15" customHeight="1" x14ac:dyDescent="0.2">
      <c r="A350" s="5" t="s">
        <v>307</v>
      </c>
      <c r="B350" s="9">
        <v>3</v>
      </c>
      <c r="C350" s="9" t="s">
        <v>16</v>
      </c>
      <c r="D350" s="9">
        <v>3</v>
      </c>
      <c r="E350" s="9">
        <v>11</v>
      </c>
      <c r="F350" s="9">
        <v>4</v>
      </c>
      <c r="G350" s="22">
        <v>6.6666670000000003E-3</v>
      </c>
      <c r="H350" s="19">
        <v>145.45455000000001</v>
      </c>
      <c r="I350" s="4" t="s">
        <v>19</v>
      </c>
      <c r="J350" s="1" t="s">
        <v>20</v>
      </c>
    </row>
    <row r="351" spans="1:10" ht="15" customHeight="1" x14ac:dyDescent="0.2">
      <c r="A351" s="5" t="s">
        <v>308</v>
      </c>
      <c r="B351" s="9">
        <v>29</v>
      </c>
      <c r="C351" s="9">
        <v>7</v>
      </c>
      <c r="D351" s="9">
        <v>22</v>
      </c>
      <c r="E351" s="9">
        <v>412</v>
      </c>
      <c r="F351" s="9">
        <v>298</v>
      </c>
      <c r="G351" s="22">
        <v>0.26939394300000002</v>
      </c>
      <c r="H351" s="19">
        <v>5018.1818499999999</v>
      </c>
      <c r="I351" s="4" t="s">
        <v>19</v>
      </c>
      <c r="J351" s="1" t="s">
        <v>20</v>
      </c>
    </row>
    <row r="352" spans="1:10" ht="15" customHeight="1" x14ac:dyDescent="0.2">
      <c r="A352" s="5" t="s">
        <v>309</v>
      </c>
      <c r="B352" s="9">
        <v>11</v>
      </c>
      <c r="C352" s="9">
        <v>1</v>
      </c>
      <c r="D352" s="9">
        <v>10</v>
      </c>
      <c r="E352" s="9">
        <v>22</v>
      </c>
      <c r="F352" s="9">
        <v>0.99999999999999989</v>
      </c>
      <c r="G352" s="22">
        <v>1.3333335000000003E-2</v>
      </c>
      <c r="H352" s="19">
        <v>18.181829999999998</v>
      </c>
      <c r="I352" s="4" t="s">
        <v>19</v>
      </c>
      <c r="J352" s="1" t="s">
        <v>20</v>
      </c>
    </row>
    <row r="353" spans="1:10" ht="15" customHeight="1" x14ac:dyDescent="0.2">
      <c r="A353" s="5" t="s">
        <v>310</v>
      </c>
      <c r="B353" s="9">
        <v>11</v>
      </c>
      <c r="C353" s="9" t="s">
        <v>16</v>
      </c>
      <c r="D353" s="9">
        <v>11</v>
      </c>
      <c r="E353" s="9">
        <v>175.99999999999997</v>
      </c>
      <c r="F353" s="9">
        <v>59</v>
      </c>
      <c r="G353" s="22">
        <v>9.5757575999999969E-2</v>
      </c>
      <c r="H353" s="19">
        <v>1554.5454599999998</v>
      </c>
      <c r="I353" s="4" t="s">
        <v>19</v>
      </c>
      <c r="J353" s="1" t="s">
        <v>20</v>
      </c>
    </row>
    <row r="354" spans="1:10" ht="15" customHeight="1" x14ac:dyDescent="0.2">
      <c r="A354" s="5" t="s">
        <v>311</v>
      </c>
      <c r="B354" s="9">
        <v>32</v>
      </c>
      <c r="C354" s="9">
        <v>4</v>
      </c>
      <c r="D354" s="9">
        <v>28</v>
      </c>
      <c r="E354" s="9">
        <v>1543.0000000000005</v>
      </c>
      <c r="F354" s="9">
        <v>223.00000000000003</v>
      </c>
      <c r="G354" s="22">
        <v>0.878181824</v>
      </c>
      <c r="H354" s="19">
        <v>6127.2727400000012</v>
      </c>
      <c r="I354" s="4" t="s">
        <v>19</v>
      </c>
      <c r="J354" s="1" t="s">
        <v>20</v>
      </c>
    </row>
    <row r="355" spans="1:10" ht="15" customHeight="1" x14ac:dyDescent="0.2">
      <c r="A355" s="5" t="s">
        <v>312</v>
      </c>
      <c r="B355" s="9">
        <v>8</v>
      </c>
      <c r="C355" s="9">
        <v>3</v>
      </c>
      <c r="D355" s="9">
        <v>5</v>
      </c>
      <c r="E355" s="9">
        <v>36</v>
      </c>
      <c r="F355" s="9">
        <v>1.0000000000000002</v>
      </c>
      <c r="G355" s="22">
        <v>2.3030303999999995E-2</v>
      </c>
      <c r="H355" s="19" t="s">
        <v>16</v>
      </c>
      <c r="I355" s="4" t="s">
        <v>19</v>
      </c>
      <c r="J355" s="1" t="s">
        <v>20</v>
      </c>
    </row>
    <row r="356" spans="1:10" ht="15" customHeight="1" x14ac:dyDescent="0.2">
      <c r="A356" s="5" t="s">
        <v>313</v>
      </c>
      <c r="B356" s="9">
        <v>3</v>
      </c>
      <c r="C356" s="9" t="s">
        <v>16</v>
      </c>
      <c r="D356" s="9">
        <v>3</v>
      </c>
      <c r="E356" s="9">
        <v>3</v>
      </c>
      <c r="F356" s="9">
        <v>3</v>
      </c>
      <c r="G356" s="22">
        <v>1.8181829999999999E-3</v>
      </c>
      <c r="H356" s="19">
        <v>54.545489999999994</v>
      </c>
      <c r="I356" s="4" t="s">
        <v>19</v>
      </c>
      <c r="J356" s="1" t="s">
        <v>20</v>
      </c>
    </row>
    <row r="357" spans="1:10" ht="15" customHeight="1" x14ac:dyDescent="0.2">
      <c r="A357" s="5" t="s">
        <v>314</v>
      </c>
      <c r="B357" s="9">
        <v>16</v>
      </c>
      <c r="C357" s="9">
        <v>1</v>
      </c>
      <c r="D357" s="9">
        <v>15</v>
      </c>
      <c r="E357" s="9">
        <v>104.99999999999999</v>
      </c>
      <c r="F357" s="9">
        <v>8</v>
      </c>
      <c r="G357" s="22">
        <v>6.333333599999999E-2</v>
      </c>
      <c r="H357" s="19">
        <v>1045.4545499999999</v>
      </c>
      <c r="I357" s="4" t="s">
        <v>19</v>
      </c>
      <c r="J357" s="1" t="s">
        <v>20</v>
      </c>
    </row>
    <row r="358" spans="1:10" ht="15" customHeight="1" x14ac:dyDescent="0.2">
      <c r="A358" s="5" t="s">
        <v>315</v>
      </c>
      <c r="B358" s="9">
        <v>7</v>
      </c>
      <c r="C358" s="9" t="s">
        <v>16</v>
      </c>
      <c r="D358" s="9">
        <v>7</v>
      </c>
      <c r="E358" s="9">
        <v>70</v>
      </c>
      <c r="F358" s="9">
        <v>11.000000000000002</v>
      </c>
      <c r="G358" s="22">
        <v>4.2121211999999991E-2</v>
      </c>
      <c r="H358" s="19">
        <v>554.54543999999999</v>
      </c>
      <c r="I358" s="4" t="s">
        <v>19</v>
      </c>
      <c r="J358" s="1" t="s">
        <v>20</v>
      </c>
    </row>
    <row r="359" spans="1:10" ht="15" customHeight="1" x14ac:dyDescent="0.2">
      <c r="A359" s="5" t="s">
        <v>316</v>
      </c>
      <c r="B359" s="9">
        <v>17</v>
      </c>
      <c r="C359" s="9">
        <v>4</v>
      </c>
      <c r="D359" s="9">
        <v>13</v>
      </c>
      <c r="E359" s="9">
        <v>61.999999999999993</v>
      </c>
      <c r="F359" s="9">
        <v>18</v>
      </c>
      <c r="G359" s="22">
        <v>3.7575759E-2</v>
      </c>
      <c r="H359" s="19">
        <v>290.90910000000002</v>
      </c>
      <c r="I359" s="4" t="s">
        <v>19</v>
      </c>
      <c r="J359" s="1" t="s">
        <v>20</v>
      </c>
    </row>
    <row r="360" spans="1:10" ht="15" customHeight="1" x14ac:dyDescent="0.2">
      <c r="A360" s="5" t="s">
        <v>317</v>
      </c>
      <c r="B360" s="9">
        <v>27</v>
      </c>
      <c r="C360" s="9">
        <v>3</v>
      </c>
      <c r="D360" s="9">
        <v>24</v>
      </c>
      <c r="E360" s="9">
        <v>599</v>
      </c>
      <c r="F360" s="9">
        <v>7</v>
      </c>
      <c r="G360" s="22">
        <v>0.36393939500000005</v>
      </c>
      <c r="H360" s="19">
        <v>218.18183999999991</v>
      </c>
      <c r="I360" s="4" t="s">
        <v>19</v>
      </c>
      <c r="J360" s="1" t="s">
        <v>20</v>
      </c>
    </row>
    <row r="361" spans="1:10" ht="15" customHeight="1" x14ac:dyDescent="0.2">
      <c r="A361" s="5" t="s">
        <v>318</v>
      </c>
      <c r="B361" s="9">
        <v>25</v>
      </c>
      <c r="C361" s="9" t="s">
        <v>16</v>
      </c>
      <c r="D361" s="9">
        <v>25</v>
      </c>
      <c r="E361" s="9">
        <v>109.99999999999999</v>
      </c>
      <c r="F361" s="9">
        <v>15.000000000000002</v>
      </c>
      <c r="G361" s="22">
        <v>6.6666669000000012E-2</v>
      </c>
      <c r="H361" s="19">
        <v>363.63636000000002</v>
      </c>
      <c r="I361" s="4" t="s">
        <v>19</v>
      </c>
      <c r="J361" s="1" t="s">
        <v>20</v>
      </c>
    </row>
    <row r="362" spans="1:10" s="7" customFormat="1" ht="21" customHeight="1" x14ac:dyDescent="0.2">
      <c r="A362" s="5" t="s">
        <v>319</v>
      </c>
      <c r="B362" s="8">
        <f>SUM(B363:B369)</f>
        <v>23</v>
      </c>
      <c r="C362" s="8">
        <f t="shared" ref="C362:H362" si="57">SUM(C363:C369)</f>
        <v>4</v>
      </c>
      <c r="D362" s="8">
        <f t="shared" si="57"/>
        <v>19</v>
      </c>
      <c r="E362" s="8">
        <f t="shared" si="57"/>
        <v>111</v>
      </c>
      <c r="F362" s="8">
        <f t="shared" si="57"/>
        <v>48</v>
      </c>
      <c r="G362" s="21">
        <f t="shared" si="57"/>
        <v>6.0909092999999997E-2</v>
      </c>
      <c r="H362" s="18">
        <f t="shared" si="57"/>
        <v>710.90909999999997</v>
      </c>
      <c r="I362" s="6" t="s">
        <v>19</v>
      </c>
      <c r="J362" s="7" t="s">
        <v>20</v>
      </c>
    </row>
    <row r="363" spans="1:10" ht="15" customHeight="1" x14ac:dyDescent="0.2">
      <c r="A363" s="5" t="s">
        <v>320</v>
      </c>
      <c r="B363" s="9">
        <v>1</v>
      </c>
      <c r="C363" s="9" t="s">
        <v>16</v>
      </c>
      <c r="D363" s="9">
        <v>1</v>
      </c>
      <c r="E363" s="9">
        <v>4</v>
      </c>
      <c r="F363" s="9">
        <v>4</v>
      </c>
      <c r="G363" s="22">
        <v>2.4242420000000001E-3</v>
      </c>
      <c r="H363" s="19">
        <v>72.727260000000001</v>
      </c>
      <c r="I363" s="4" t="s">
        <v>19</v>
      </c>
      <c r="J363" s="1" t="s">
        <v>20</v>
      </c>
    </row>
    <row r="364" spans="1:10" ht="15" customHeight="1" x14ac:dyDescent="0.2">
      <c r="A364" s="5" t="s">
        <v>321</v>
      </c>
      <c r="B364" s="9">
        <v>3</v>
      </c>
      <c r="C364" s="9" t="s">
        <v>16</v>
      </c>
      <c r="D364" s="9">
        <v>3</v>
      </c>
      <c r="E364" s="9">
        <v>22</v>
      </c>
      <c r="F364" s="9">
        <v>11</v>
      </c>
      <c r="G364" s="22">
        <v>1.1212122E-2</v>
      </c>
      <c r="H364" s="19">
        <v>138.18182999999999</v>
      </c>
      <c r="I364" s="4" t="s">
        <v>19</v>
      </c>
      <c r="J364" s="1" t="s">
        <v>20</v>
      </c>
    </row>
    <row r="365" spans="1:10" ht="15" customHeight="1" x14ac:dyDescent="0.2">
      <c r="A365" s="5" t="s">
        <v>322</v>
      </c>
      <c r="B365" s="9">
        <v>1</v>
      </c>
      <c r="C365" s="9">
        <v>1</v>
      </c>
      <c r="D365" s="9" t="s">
        <v>16</v>
      </c>
      <c r="E365" s="9">
        <v>20</v>
      </c>
      <c r="F365" s="9">
        <v>2</v>
      </c>
      <c r="G365" s="22">
        <v>0.01</v>
      </c>
      <c r="H365" s="19">
        <v>300</v>
      </c>
      <c r="I365" s="4" t="s">
        <v>19</v>
      </c>
      <c r="J365" s="1" t="s">
        <v>20</v>
      </c>
    </row>
    <row r="366" spans="1:10" ht="15" customHeight="1" x14ac:dyDescent="0.2">
      <c r="A366" s="5" t="s">
        <v>323</v>
      </c>
      <c r="B366" s="9">
        <v>3</v>
      </c>
      <c r="C366" s="9" t="s">
        <v>16</v>
      </c>
      <c r="D366" s="9">
        <v>3</v>
      </c>
      <c r="E366" s="9">
        <v>3</v>
      </c>
      <c r="F366" s="9">
        <v>1</v>
      </c>
      <c r="G366" s="22">
        <v>1.8181829999999999E-3</v>
      </c>
      <c r="H366" s="19">
        <v>18.181829999999998</v>
      </c>
      <c r="I366" s="4" t="s">
        <v>19</v>
      </c>
      <c r="J366" s="1" t="s">
        <v>20</v>
      </c>
    </row>
    <row r="367" spans="1:10" ht="15" customHeight="1" x14ac:dyDescent="0.2">
      <c r="A367" s="5" t="s">
        <v>324</v>
      </c>
      <c r="B367" s="9">
        <v>5</v>
      </c>
      <c r="C367" s="9" t="s">
        <v>16</v>
      </c>
      <c r="D367" s="9">
        <v>5</v>
      </c>
      <c r="E367" s="9">
        <v>20</v>
      </c>
      <c r="F367" s="9" t="s">
        <v>16</v>
      </c>
      <c r="G367" s="22">
        <v>1.2121211999999999E-2</v>
      </c>
      <c r="H367" s="19" t="s">
        <v>16</v>
      </c>
      <c r="I367" s="4" t="s">
        <v>19</v>
      </c>
      <c r="J367" s="1" t="s">
        <v>20</v>
      </c>
    </row>
    <row r="368" spans="1:10" ht="15" customHeight="1" x14ac:dyDescent="0.2">
      <c r="A368" s="5" t="s">
        <v>325</v>
      </c>
      <c r="B368" s="9">
        <v>3</v>
      </c>
      <c r="C368" s="9">
        <v>1</v>
      </c>
      <c r="D368" s="9">
        <v>2</v>
      </c>
      <c r="E368" s="9">
        <v>4</v>
      </c>
      <c r="F368" s="9" t="s">
        <v>16</v>
      </c>
      <c r="G368" s="22">
        <v>2.424243E-3</v>
      </c>
      <c r="H368" s="19" t="s">
        <v>16</v>
      </c>
      <c r="I368" s="4" t="s">
        <v>19</v>
      </c>
      <c r="J368" s="1" t="s">
        <v>20</v>
      </c>
    </row>
    <row r="369" spans="1:10" ht="15" customHeight="1" x14ac:dyDescent="0.2">
      <c r="A369" s="5" t="s">
        <v>326</v>
      </c>
      <c r="B369" s="9">
        <v>7</v>
      </c>
      <c r="C369" s="9">
        <v>2</v>
      </c>
      <c r="D369" s="9">
        <v>5</v>
      </c>
      <c r="E369" s="9">
        <v>37.999999999999993</v>
      </c>
      <c r="F369" s="9">
        <v>30</v>
      </c>
      <c r="G369" s="22">
        <v>2.0909090999999998E-2</v>
      </c>
      <c r="H369" s="19">
        <v>181.81818000000001</v>
      </c>
      <c r="I369" s="4" t="s">
        <v>19</v>
      </c>
      <c r="J369" s="1" t="s">
        <v>20</v>
      </c>
    </row>
    <row r="370" spans="1:10" s="7" customFormat="1" ht="21" customHeight="1" x14ac:dyDescent="0.2">
      <c r="A370" s="5" t="s">
        <v>475</v>
      </c>
      <c r="B370" s="8">
        <f>SUM(B371+B381+B395+B405+B423)</f>
        <v>696</v>
      </c>
      <c r="C370" s="8">
        <f t="shared" ref="C370:H370" si="58">SUM(C371+C381+C395+C405+C423)</f>
        <v>70</v>
      </c>
      <c r="D370" s="8">
        <f t="shared" si="58"/>
        <v>626</v>
      </c>
      <c r="E370" s="8">
        <f t="shared" si="58"/>
        <v>37297</v>
      </c>
      <c r="F370" s="8">
        <f t="shared" si="58"/>
        <v>22103</v>
      </c>
      <c r="G370" s="21">
        <f t="shared" si="58"/>
        <v>24.081656114000001</v>
      </c>
      <c r="H370" s="18">
        <f t="shared" si="58"/>
        <v>828203.86372999998</v>
      </c>
      <c r="I370" s="6" t="s">
        <v>19</v>
      </c>
      <c r="J370" s="7" t="s">
        <v>20</v>
      </c>
    </row>
    <row r="371" spans="1:10" s="7" customFormat="1" ht="21" customHeight="1" x14ac:dyDescent="0.2">
      <c r="A371" s="5" t="s">
        <v>327</v>
      </c>
      <c r="B371" s="8">
        <f>SUM(B372:B380)</f>
        <v>132</v>
      </c>
      <c r="C371" s="8">
        <f t="shared" ref="C371:H371" si="59">SUM(C372:C380)</f>
        <v>5</v>
      </c>
      <c r="D371" s="8">
        <f t="shared" si="59"/>
        <v>127</v>
      </c>
      <c r="E371" s="8">
        <f t="shared" si="59"/>
        <v>953</v>
      </c>
      <c r="F371" s="8">
        <f t="shared" si="59"/>
        <v>207</v>
      </c>
      <c r="G371" s="21">
        <f t="shared" si="59"/>
        <v>0.56584849999999998</v>
      </c>
      <c r="H371" s="18">
        <f t="shared" si="59"/>
        <v>8695.0000699999982</v>
      </c>
      <c r="I371" s="6" t="s">
        <v>19</v>
      </c>
      <c r="J371" s="7" t="s">
        <v>20</v>
      </c>
    </row>
    <row r="372" spans="1:10" ht="15" customHeight="1" x14ac:dyDescent="0.2">
      <c r="A372" s="5" t="s">
        <v>512</v>
      </c>
      <c r="B372" s="9">
        <v>19</v>
      </c>
      <c r="C372" s="9" t="s">
        <v>16</v>
      </c>
      <c r="D372" s="9">
        <v>19</v>
      </c>
      <c r="E372" s="9">
        <v>356</v>
      </c>
      <c r="F372" s="9">
        <v>92</v>
      </c>
      <c r="G372" s="22">
        <v>0.20584848599999997</v>
      </c>
      <c r="H372" s="19">
        <v>5843.6363599999986</v>
      </c>
      <c r="I372" s="4" t="s">
        <v>19</v>
      </c>
      <c r="J372" s="1" t="s">
        <v>20</v>
      </c>
    </row>
    <row r="373" spans="1:10" ht="15" customHeight="1" x14ac:dyDescent="0.2">
      <c r="A373" s="5" t="s">
        <v>328</v>
      </c>
      <c r="B373" s="9">
        <v>51</v>
      </c>
      <c r="C373" s="9">
        <v>2</v>
      </c>
      <c r="D373" s="9">
        <v>49</v>
      </c>
      <c r="E373" s="9">
        <v>123.00000000000006</v>
      </c>
      <c r="F373" s="9">
        <v>24.999999999999996</v>
      </c>
      <c r="G373" s="22">
        <v>7.4545460999999993E-2</v>
      </c>
      <c r="H373" s="19">
        <v>563.63636999999994</v>
      </c>
      <c r="I373" s="4" t="s">
        <v>19</v>
      </c>
      <c r="J373" s="1" t="s">
        <v>20</v>
      </c>
    </row>
    <row r="374" spans="1:10" ht="15" customHeight="1" x14ac:dyDescent="0.2">
      <c r="A374" s="5" t="s">
        <v>329</v>
      </c>
      <c r="B374" s="9">
        <v>16</v>
      </c>
      <c r="C374" s="9">
        <v>1</v>
      </c>
      <c r="D374" s="9">
        <v>15</v>
      </c>
      <c r="E374" s="9">
        <v>214</v>
      </c>
      <c r="F374" s="9">
        <v>8.0000000000000018</v>
      </c>
      <c r="G374" s="22">
        <v>0.12666666799999998</v>
      </c>
      <c r="H374" s="19">
        <v>163.63635000000005</v>
      </c>
      <c r="I374" s="4" t="s">
        <v>19</v>
      </c>
      <c r="J374" s="1" t="s">
        <v>20</v>
      </c>
    </row>
    <row r="375" spans="1:10" ht="15" customHeight="1" x14ac:dyDescent="0.2">
      <c r="A375" s="5" t="s">
        <v>330</v>
      </c>
      <c r="B375" s="9">
        <v>6</v>
      </c>
      <c r="C375" s="9" t="s">
        <v>16</v>
      </c>
      <c r="D375" s="9">
        <v>6</v>
      </c>
      <c r="E375" s="9">
        <v>35</v>
      </c>
      <c r="F375" s="9">
        <v>4</v>
      </c>
      <c r="G375" s="22">
        <v>2.1212121E-2</v>
      </c>
      <c r="H375" s="19" t="s">
        <v>16</v>
      </c>
      <c r="I375" s="4" t="s">
        <v>19</v>
      </c>
      <c r="J375" s="1" t="s">
        <v>20</v>
      </c>
    </row>
    <row r="376" spans="1:10" ht="15" customHeight="1" x14ac:dyDescent="0.2">
      <c r="A376" s="5" t="s">
        <v>331</v>
      </c>
      <c r="B376" s="9">
        <v>17</v>
      </c>
      <c r="C376" s="9">
        <v>1</v>
      </c>
      <c r="D376" s="9">
        <v>16</v>
      </c>
      <c r="E376" s="9">
        <v>71.000000000000014</v>
      </c>
      <c r="F376" s="9">
        <v>6</v>
      </c>
      <c r="G376" s="22">
        <v>4.4848488000000006E-2</v>
      </c>
      <c r="H376" s="19">
        <v>109.09094999999999</v>
      </c>
      <c r="I376" s="4" t="s">
        <v>19</v>
      </c>
      <c r="J376" s="1" t="s">
        <v>20</v>
      </c>
    </row>
    <row r="377" spans="1:10" ht="15" customHeight="1" x14ac:dyDescent="0.2">
      <c r="A377" s="5" t="s">
        <v>332</v>
      </c>
      <c r="B377" s="9">
        <v>5</v>
      </c>
      <c r="C377" s="9" t="s">
        <v>16</v>
      </c>
      <c r="D377" s="9">
        <v>5</v>
      </c>
      <c r="E377" s="9">
        <v>10</v>
      </c>
      <c r="F377" s="9">
        <v>9</v>
      </c>
      <c r="G377" s="22">
        <v>6.060607E-3</v>
      </c>
      <c r="H377" s="19">
        <v>163.63637999999997</v>
      </c>
      <c r="I377" s="4" t="s">
        <v>19</v>
      </c>
      <c r="J377" s="1" t="s">
        <v>20</v>
      </c>
    </row>
    <row r="378" spans="1:10" ht="15" customHeight="1" x14ac:dyDescent="0.2">
      <c r="A378" s="5" t="s">
        <v>333</v>
      </c>
      <c r="B378" s="9">
        <v>12</v>
      </c>
      <c r="C378" s="9" t="s">
        <v>16</v>
      </c>
      <c r="D378" s="9">
        <v>12</v>
      </c>
      <c r="E378" s="9">
        <v>130.99999999999997</v>
      </c>
      <c r="F378" s="9">
        <v>60.999999999999986</v>
      </c>
      <c r="G378" s="22">
        <v>7.8787879999999991E-2</v>
      </c>
      <c r="H378" s="19">
        <v>1818.18183</v>
      </c>
      <c r="I378" s="4" t="s">
        <v>19</v>
      </c>
      <c r="J378" s="1" t="s">
        <v>20</v>
      </c>
    </row>
    <row r="379" spans="1:10" ht="15" customHeight="1" x14ac:dyDescent="0.2">
      <c r="A379" s="5" t="s">
        <v>334</v>
      </c>
      <c r="B379" s="9">
        <v>5</v>
      </c>
      <c r="C379" s="9" t="s">
        <v>16</v>
      </c>
      <c r="D379" s="9">
        <v>5</v>
      </c>
      <c r="E379" s="9">
        <v>11</v>
      </c>
      <c r="F379" s="9">
        <v>1</v>
      </c>
      <c r="G379" s="22">
        <v>6.6666680000000006E-3</v>
      </c>
      <c r="H379" s="19">
        <v>18.181829999999998</v>
      </c>
      <c r="I379" s="4" t="s">
        <v>19</v>
      </c>
      <c r="J379" s="1" t="s">
        <v>20</v>
      </c>
    </row>
    <row r="380" spans="1:10" ht="15" customHeight="1" x14ac:dyDescent="0.2">
      <c r="A380" s="5" t="s">
        <v>335</v>
      </c>
      <c r="B380" s="9">
        <v>1</v>
      </c>
      <c r="C380" s="9">
        <v>1</v>
      </c>
      <c r="D380" s="9" t="s">
        <v>16</v>
      </c>
      <c r="E380" s="9">
        <v>2</v>
      </c>
      <c r="F380" s="9">
        <v>1</v>
      </c>
      <c r="G380" s="22">
        <v>1.212121E-3</v>
      </c>
      <c r="H380" s="19">
        <v>15</v>
      </c>
      <c r="I380" s="4" t="s">
        <v>19</v>
      </c>
      <c r="J380" s="1" t="s">
        <v>20</v>
      </c>
    </row>
    <row r="381" spans="1:10" s="7" customFormat="1" ht="21" customHeight="1" x14ac:dyDescent="0.2">
      <c r="A381" s="5" t="s">
        <v>336</v>
      </c>
      <c r="B381" s="8">
        <f>SUM(B382:B394)</f>
        <v>156</v>
      </c>
      <c r="C381" s="8">
        <f t="shared" ref="C381:H381" si="60">SUM(C382:C394)</f>
        <v>17</v>
      </c>
      <c r="D381" s="8">
        <f t="shared" si="60"/>
        <v>139</v>
      </c>
      <c r="E381" s="8">
        <f t="shared" si="60"/>
        <v>5996</v>
      </c>
      <c r="F381" s="8">
        <f t="shared" si="60"/>
        <v>2561</v>
      </c>
      <c r="G381" s="21">
        <f t="shared" si="60"/>
        <v>4.2112621289999996</v>
      </c>
      <c r="H381" s="18">
        <f t="shared" si="60"/>
        <v>70505.090949999998</v>
      </c>
      <c r="I381" s="6" t="s">
        <v>19</v>
      </c>
      <c r="J381" s="7" t="s">
        <v>20</v>
      </c>
    </row>
    <row r="382" spans="1:10" ht="15" customHeight="1" x14ac:dyDescent="0.2">
      <c r="A382" s="5" t="s">
        <v>513</v>
      </c>
      <c r="B382" s="9">
        <v>10</v>
      </c>
      <c r="C382" s="9">
        <v>1</v>
      </c>
      <c r="D382" s="9">
        <v>9</v>
      </c>
      <c r="E382" s="9">
        <v>231</v>
      </c>
      <c r="F382" s="9">
        <v>30</v>
      </c>
      <c r="G382" s="22">
        <v>0.14272727300000002</v>
      </c>
      <c r="H382" s="19">
        <v>1168.18184</v>
      </c>
      <c r="I382" s="4" t="s">
        <v>19</v>
      </c>
      <c r="J382" s="1" t="s">
        <v>20</v>
      </c>
    </row>
    <row r="383" spans="1:10" ht="15" customHeight="1" x14ac:dyDescent="0.2">
      <c r="A383" s="5" t="s">
        <v>337</v>
      </c>
      <c r="B383" s="9">
        <v>14</v>
      </c>
      <c r="C383" s="9">
        <v>1</v>
      </c>
      <c r="D383" s="9">
        <v>13</v>
      </c>
      <c r="E383" s="9">
        <v>1268</v>
      </c>
      <c r="F383" s="9">
        <v>469</v>
      </c>
      <c r="G383" s="22">
        <v>0.95272727299999982</v>
      </c>
      <c r="H383" s="19">
        <v>17309.090929999995</v>
      </c>
      <c r="I383" s="4" t="s">
        <v>19</v>
      </c>
      <c r="J383" s="1" t="s">
        <v>20</v>
      </c>
    </row>
    <row r="384" spans="1:10" ht="15" customHeight="1" x14ac:dyDescent="0.2">
      <c r="A384" s="5" t="s">
        <v>338</v>
      </c>
      <c r="B384" s="9">
        <v>3</v>
      </c>
      <c r="C384" s="9" t="s">
        <v>16</v>
      </c>
      <c r="D384" s="9">
        <v>3</v>
      </c>
      <c r="E384" s="9">
        <v>194</v>
      </c>
      <c r="F384" s="9">
        <v>5</v>
      </c>
      <c r="G384" s="22">
        <v>0.11242424199999998</v>
      </c>
      <c r="H384" s="19">
        <v>2770</v>
      </c>
      <c r="I384" s="4" t="s">
        <v>19</v>
      </c>
      <c r="J384" s="1" t="s">
        <v>20</v>
      </c>
    </row>
    <row r="385" spans="1:10" ht="15" customHeight="1" x14ac:dyDescent="0.2">
      <c r="A385" s="5" t="s">
        <v>339</v>
      </c>
      <c r="B385" s="9">
        <v>10</v>
      </c>
      <c r="C385" s="9">
        <v>1</v>
      </c>
      <c r="D385" s="9">
        <v>9</v>
      </c>
      <c r="E385" s="9">
        <v>281.99999999999994</v>
      </c>
      <c r="F385" s="9">
        <v>15</v>
      </c>
      <c r="G385" s="22">
        <v>0.16939393999999999</v>
      </c>
      <c r="H385" s="19">
        <v>181.81817999999998</v>
      </c>
      <c r="I385" s="4" t="s">
        <v>19</v>
      </c>
      <c r="J385" s="1" t="s">
        <v>20</v>
      </c>
    </row>
    <row r="386" spans="1:10" ht="15" customHeight="1" x14ac:dyDescent="0.2">
      <c r="A386" s="5" t="s">
        <v>340</v>
      </c>
      <c r="B386" s="9">
        <v>15</v>
      </c>
      <c r="C386" s="9">
        <v>2</v>
      </c>
      <c r="D386" s="9">
        <v>13</v>
      </c>
      <c r="E386" s="9">
        <v>117</v>
      </c>
      <c r="F386" s="9">
        <v>20</v>
      </c>
      <c r="G386" s="22">
        <v>0.31848484899999996</v>
      </c>
      <c r="H386" s="19">
        <v>799.99998000000005</v>
      </c>
      <c r="I386" s="4" t="s">
        <v>19</v>
      </c>
      <c r="J386" s="1" t="s">
        <v>20</v>
      </c>
    </row>
    <row r="387" spans="1:10" ht="15" customHeight="1" x14ac:dyDescent="0.2">
      <c r="A387" s="5" t="s">
        <v>341</v>
      </c>
      <c r="B387" s="9">
        <v>20</v>
      </c>
      <c r="C387" s="9">
        <v>3</v>
      </c>
      <c r="D387" s="9">
        <v>17</v>
      </c>
      <c r="E387" s="9">
        <v>1711</v>
      </c>
      <c r="F387" s="9">
        <v>857.00000000000023</v>
      </c>
      <c r="G387" s="22">
        <v>0.99060606099999993</v>
      </c>
      <c r="H387" s="19">
        <v>22165.909080000005</v>
      </c>
      <c r="I387" s="4" t="s">
        <v>19</v>
      </c>
      <c r="J387" s="1" t="s">
        <v>20</v>
      </c>
    </row>
    <row r="388" spans="1:10" ht="15" customHeight="1" x14ac:dyDescent="0.2">
      <c r="A388" s="5" t="s">
        <v>342</v>
      </c>
      <c r="B388" s="9">
        <v>12</v>
      </c>
      <c r="C388" s="9">
        <v>1</v>
      </c>
      <c r="D388" s="9">
        <v>11</v>
      </c>
      <c r="E388" s="9">
        <v>163</v>
      </c>
      <c r="F388" s="9">
        <v>2</v>
      </c>
      <c r="G388" s="22">
        <v>9.6969698999999993E-2</v>
      </c>
      <c r="H388" s="19">
        <v>127.27274999999997</v>
      </c>
      <c r="I388" s="4" t="s">
        <v>19</v>
      </c>
      <c r="J388" s="1" t="s">
        <v>20</v>
      </c>
    </row>
    <row r="389" spans="1:10" ht="15" customHeight="1" x14ac:dyDescent="0.2">
      <c r="A389" s="5" t="s">
        <v>343</v>
      </c>
      <c r="B389" s="9">
        <v>2</v>
      </c>
      <c r="C389" s="9">
        <v>1</v>
      </c>
      <c r="D389" s="9">
        <v>1</v>
      </c>
      <c r="E389" s="9">
        <v>6</v>
      </c>
      <c r="F389" s="9">
        <v>4</v>
      </c>
      <c r="G389" s="22">
        <v>3.6363630000000001E-3</v>
      </c>
      <c r="H389" s="19">
        <v>72.727260000000001</v>
      </c>
      <c r="I389" s="4" t="s">
        <v>19</v>
      </c>
      <c r="J389" s="1" t="s">
        <v>20</v>
      </c>
    </row>
    <row r="390" spans="1:10" ht="15" customHeight="1" x14ac:dyDescent="0.2">
      <c r="A390" s="5" t="s">
        <v>344</v>
      </c>
      <c r="B390" s="9">
        <v>12</v>
      </c>
      <c r="C390" s="9">
        <v>1</v>
      </c>
      <c r="D390" s="9">
        <v>11</v>
      </c>
      <c r="E390" s="9">
        <v>642</v>
      </c>
      <c r="F390" s="9">
        <v>615</v>
      </c>
      <c r="G390" s="22">
        <v>0.5754545470000002</v>
      </c>
      <c r="H390" s="19">
        <v>16709.090919999999</v>
      </c>
      <c r="I390" s="4" t="s">
        <v>19</v>
      </c>
      <c r="J390" s="1" t="s">
        <v>20</v>
      </c>
    </row>
    <row r="391" spans="1:10" ht="15" customHeight="1" x14ac:dyDescent="0.2">
      <c r="A391" s="5" t="s">
        <v>345</v>
      </c>
      <c r="B391" s="9">
        <v>14</v>
      </c>
      <c r="C391" s="9">
        <v>2</v>
      </c>
      <c r="D391" s="9">
        <v>12</v>
      </c>
      <c r="E391" s="9">
        <v>267</v>
      </c>
      <c r="F391" s="9">
        <v>207</v>
      </c>
      <c r="G391" s="22">
        <v>0.16151515099999997</v>
      </c>
      <c r="H391" s="19">
        <v>2054.5454399999999</v>
      </c>
      <c r="I391" s="4" t="s">
        <v>19</v>
      </c>
      <c r="J391" s="1" t="s">
        <v>20</v>
      </c>
    </row>
    <row r="392" spans="1:10" ht="15" customHeight="1" x14ac:dyDescent="0.2">
      <c r="A392" s="5" t="s">
        <v>346</v>
      </c>
      <c r="B392" s="9">
        <v>23</v>
      </c>
      <c r="C392" s="9">
        <v>2</v>
      </c>
      <c r="D392" s="9">
        <v>21</v>
      </c>
      <c r="E392" s="9">
        <v>545.99999999999989</v>
      </c>
      <c r="F392" s="9">
        <v>78</v>
      </c>
      <c r="G392" s="22">
        <v>0.32606060899999995</v>
      </c>
      <c r="H392" s="19">
        <v>5718.1818400000011</v>
      </c>
      <c r="I392" s="4" t="s">
        <v>19</v>
      </c>
      <c r="J392" s="1" t="s">
        <v>20</v>
      </c>
    </row>
    <row r="393" spans="1:10" ht="15" customHeight="1" x14ac:dyDescent="0.2">
      <c r="A393" s="5" t="s">
        <v>347</v>
      </c>
      <c r="B393" s="9">
        <v>10</v>
      </c>
      <c r="C393" s="9">
        <v>1</v>
      </c>
      <c r="D393" s="9">
        <v>9</v>
      </c>
      <c r="E393" s="9">
        <v>139</v>
      </c>
      <c r="F393" s="9">
        <v>22</v>
      </c>
      <c r="G393" s="22">
        <v>4.7625758000000011E-2</v>
      </c>
      <c r="H393" s="19">
        <v>343.27272999999997</v>
      </c>
      <c r="I393" s="4" t="s">
        <v>19</v>
      </c>
      <c r="J393" s="1" t="s">
        <v>20</v>
      </c>
    </row>
    <row r="394" spans="1:10" ht="15" customHeight="1" x14ac:dyDescent="0.2">
      <c r="A394" s="5" t="s">
        <v>140</v>
      </c>
      <c r="B394" s="9">
        <v>11</v>
      </c>
      <c r="C394" s="9">
        <v>1</v>
      </c>
      <c r="D394" s="9">
        <v>10</v>
      </c>
      <c r="E394" s="9">
        <v>430</v>
      </c>
      <c r="F394" s="9">
        <v>237</v>
      </c>
      <c r="G394" s="22">
        <v>0.313636364</v>
      </c>
      <c r="H394" s="19">
        <v>1085</v>
      </c>
      <c r="I394" s="4" t="s">
        <v>19</v>
      </c>
      <c r="J394" s="1" t="s">
        <v>20</v>
      </c>
    </row>
    <row r="395" spans="1:10" s="7" customFormat="1" ht="21" customHeight="1" x14ac:dyDescent="0.2">
      <c r="A395" s="5" t="s">
        <v>348</v>
      </c>
      <c r="B395" s="8">
        <f>SUM(B396:B404)</f>
        <v>81</v>
      </c>
      <c r="C395" s="8">
        <f t="shared" ref="C395:H395" si="61">SUM(C396:C404)</f>
        <v>16</v>
      </c>
      <c r="D395" s="8">
        <f t="shared" si="61"/>
        <v>65</v>
      </c>
      <c r="E395" s="8">
        <f t="shared" si="61"/>
        <v>25846</v>
      </c>
      <c r="F395" s="8">
        <f t="shared" si="61"/>
        <v>17312</v>
      </c>
      <c r="G395" s="21">
        <f t="shared" si="61"/>
        <v>13.527575758000001</v>
      </c>
      <c r="H395" s="18">
        <f t="shared" si="61"/>
        <v>733356.04544000002</v>
      </c>
      <c r="I395" s="6" t="s">
        <v>19</v>
      </c>
      <c r="J395" s="7" t="s">
        <v>20</v>
      </c>
    </row>
    <row r="396" spans="1:10" ht="15" customHeight="1" x14ac:dyDescent="0.2">
      <c r="A396" s="5" t="s">
        <v>514</v>
      </c>
      <c r="B396" s="9">
        <v>11</v>
      </c>
      <c r="C396" s="9">
        <v>4</v>
      </c>
      <c r="D396" s="9">
        <v>7</v>
      </c>
      <c r="E396" s="9">
        <v>10638</v>
      </c>
      <c r="F396" s="9">
        <v>10601</v>
      </c>
      <c r="G396" s="22">
        <v>4.9818181819999996</v>
      </c>
      <c r="H396" s="19">
        <v>583537.72727000003</v>
      </c>
      <c r="I396" s="4" t="s">
        <v>19</v>
      </c>
      <c r="J396" s="1" t="s">
        <v>20</v>
      </c>
    </row>
    <row r="397" spans="1:10" ht="15" customHeight="1" x14ac:dyDescent="0.2">
      <c r="A397" s="5" t="s">
        <v>349</v>
      </c>
      <c r="B397" s="9">
        <v>3</v>
      </c>
      <c r="C397" s="9">
        <v>1</v>
      </c>
      <c r="D397" s="9">
        <v>2</v>
      </c>
      <c r="E397" s="9">
        <v>6022</v>
      </c>
      <c r="F397" s="9">
        <v>1502</v>
      </c>
      <c r="G397" s="22">
        <v>2.7384848480000001</v>
      </c>
      <c r="H397" s="19">
        <v>81828.181819999998</v>
      </c>
      <c r="I397" s="4" t="s">
        <v>19</v>
      </c>
      <c r="J397" s="1" t="s">
        <v>20</v>
      </c>
    </row>
    <row r="398" spans="1:10" ht="15" customHeight="1" x14ac:dyDescent="0.2">
      <c r="A398" s="5" t="s">
        <v>350</v>
      </c>
      <c r="B398" s="9">
        <v>15</v>
      </c>
      <c r="C398" s="9">
        <v>2</v>
      </c>
      <c r="D398" s="9">
        <v>13</v>
      </c>
      <c r="E398" s="9">
        <v>2725</v>
      </c>
      <c r="F398" s="9">
        <v>2526.9999999999995</v>
      </c>
      <c r="G398" s="22">
        <v>1.6572727270000001</v>
      </c>
      <c r="H398" s="19">
        <v>3405.5454399999999</v>
      </c>
      <c r="I398" s="4" t="s">
        <v>19</v>
      </c>
      <c r="J398" s="1" t="s">
        <v>20</v>
      </c>
    </row>
    <row r="399" spans="1:10" ht="15" customHeight="1" x14ac:dyDescent="0.2">
      <c r="A399" s="5" t="s">
        <v>54</v>
      </c>
      <c r="B399" s="9">
        <v>7</v>
      </c>
      <c r="C399" s="9">
        <v>2</v>
      </c>
      <c r="D399" s="9">
        <v>5</v>
      </c>
      <c r="E399" s="9">
        <v>1924.0000000000002</v>
      </c>
      <c r="F399" s="9">
        <v>33</v>
      </c>
      <c r="G399" s="22">
        <v>1.7384848489999998</v>
      </c>
      <c r="H399" s="19">
        <v>914.99999999999989</v>
      </c>
      <c r="I399" s="4" t="s">
        <v>19</v>
      </c>
      <c r="J399" s="1" t="s">
        <v>20</v>
      </c>
    </row>
    <row r="400" spans="1:10" ht="15" customHeight="1" x14ac:dyDescent="0.2">
      <c r="A400" s="5" t="s">
        <v>351</v>
      </c>
      <c r="B400" s="9">
        <v>1</v>
      </c>
      <c r="C400" s="9" t="s">
        <v>16</v>
      </c>
      <c r="D400" s="9">
        <v>1</v>
      </c>
      <c r="E400" s="9">
        <v>4</v>
      </c>
      <c r="F400" s="9">
        <v>1</v>
      </c>
      <c r="G400" s="22">
        <v>2.4242420000000001E-3</v>
      </c>
      <c r="H400" s="19">
        <v>2</v>
      </c>
      <c r="I400" s="4" t="s">
        <v>19</v>
      </c>
      <c r="J400" s="1" t="s">
        <v>20</v>
      </c>
    </row>
    <row r="401" spans="1:10" ht="15" customHeight="1" x14ac:dyDescent="0.2">
      <c r="A401" s="5" t="s">
        <v>352</v>
      </c>
      <c r="B401" s="9">
        <v>11</v>
      </c>
      <c r="C401" s="9">
        <v>2</v>
      </c>
      <c r="D401" s="9">
        <v>9</v>
      </c>
      <c r="E401" s="9">
        <v>4024.9999999999995</v>
      </c>
      <c r="F401" s="9">
        <v>2374.0000000000005</v>
      </c>
      <c r="G401" s="22">
        <v>2.0948484819999997</v>
      </c>
      <c r="H401" s="19">
        <v>61986.090909999992</v>
      </c>
      <c r="I401" s="4" t="s">
        <v>19</v>
      </c>
      <c r="J401" s="1" t="s">
        <v>20</v>
      </c>
    </row>
    <row r="402" spans="1:10" ht="15" customHeight="1" x14ac:dyDescent="0.2">
      <c r="A402" s="5" t="s">
        <v>353</v>
      </c>
      <c r="B402" s="9">
        <v>10</v>
      </c>
      <c r="C402" s="9" t="s">
        <v>16</v>
      </c>
      <c r="D402" s="9">
        <v>10</v>
      </c>
      <c r="E402" s="9">
        <v>184</v>
      </c>
      <c r="F402" s="9">
        <v>182</v>
      </c>
      <c r="G402" s="22">
        <v>0.11333333499999999</v>
      </c>
      <c r="H402" s="19">
        <v>963.00000000000011</v>
      </c>
      <c r="I402" s="4" t="s">
        <v>19</v>
      </c>
      <c r="J402" s="1" t="s">
        <v>20</v>
      </c>
    </row>
    <row r="403" spans="1:10" ht="15" customHeight="1" x14ac:dyDescent="0.2">
      <c r="A403" s="5" t="s">
        <v>354</v>
      </c>
      <c r="B403" s="9">
        <v>11</v>
      </c>
      <c r="C403" s="9">
        <v>5</v>
      </c>
      <c r="D403" s="9">
        <v>6</v>
      </c>
      <c r="E403" s="9">
        <v>60.999999999999993</v>
      </c>
      <c r="F403" s="9">
        <v>37</v>
      </c>
      <c r="G403" s="22">
        <v>3.8787879999999997E-2</v>
      </c>
      <c r="H403" s="19">
        <v>108</v>
      </c>
      <c r="I403" s="4" t="s">
        <v>19</v>
      </c>
      <c r="J403" s="1" t="s">
        <v>20</v>
      </c>
    </row>
    <row r="404" spans="1:10" ht="15" customHeight="1" x14ac:dyDescent="0.2">
      <c r="A404" s="5" t="s">
        <v>355</v>
      </c>
      <c r="B404" s="9">
        <v>12</v>
      </c>
      <c r="C404" s="9" t="s">
        <v>16</v>
      </c>
      <c r="D404" s="9">
        <v>12</v>
      </c>
      <c r="E404" s="9">
        <v>263</v>
      </c>
      <c r="F404" s="9">
        <v>55.000000000000007</v>
      </c>
      <c r="G404" s="22">
        <v>0.16212121299999999</v>
      </c>
      <c r="H404" s="19">
        <v>610.5</v>
      </c>
      <c r="I404" s="4" t="s">
        <v>19</v>
      </c>
      <c r="J404" s="1" t="s">
        <v>20</v>
      </c>
    </row>
    <row r="405" spans="1:10" s="7" customFormat="1" ht="21" customHeight="1" x14ac:dyDescent="0.2">
      <c r="A405" s="5" t="s">
        <v>356</v>
      </c>
      <c r="B405" s="8">
        <f>SUM(B406:B422)</f>
        <v>253</v>
      </c>
      <c r="C405" s="8">
        <f t="shared" ref="C405:H405" si="62">SUM(C406:C422)</f>
        <v>25</v>
      </c>
      <c r="D405" s="8">
        <f t="shared" si="62"/>
        <v>228</v>
      </c>
      <c r="E405" s="8">
        <f t="shared" si="62"/>
        <v>2240</v>
      </c>
      <c r="F405" s="8">
        <f t="shared" si="62"/>
        <v>994</v>
      </c>
      <c r="G405" s="21">
        <f t="shared" si="62"/>
        <v>2.3960606339999999</v>
      </c>
      <c r="H405" s="18">
        <f t="shared" si="62"/>
        <v>14124.727270000001</v>
      </c>
      <c r="I405" s="6" t="s">
        <v>19</v>
      </c>
      <c r="J405" s="7" t="s">
        <v>20</v>
      </c>
    </row>
    <row r="406" spans="1:10" ht="15" customHeight="1" x14ac:dyDescent="0.2">
      <c r="A406" s="5" t="s">
        <v>357</v>
      </c>
      <c r="B406" s="9">
        <v>61</v>
      </c>
      <c r="C406" s="9" t="s">
        <v>16</v>
      </c>
      <c r="D406" s="9">
        <v>61</v>
      </c>
      <c r="E406" s="9">
        <v>170.00000000000006</v>
      </c>
      <c r="F406" s="9">
        <v>17.000000000000004</v>
      </c>
      <c r="G406" s="22">
        <v>0.103030311</v>
      </c>
      <c r="H406" s="19">
        <v>113.00000000000004</v>
      </c>
      <c r="I406" s="4" t="s">
        <v>19</v>
      </c>
      <c r="J406" s="1" t="s">
        <v>20</v>
      </c>
    </row>
    <row r="407" spans="1:10" ht="15" customHeight="1" x14ac:dyDescent="0.2">
      <c r="A407" s="5" t="s">
        <v>358</v>
      </c>
      <c r="B407" s="9">
        <v>22</v>
      </c>
      <c r="C407" s="9">
        <v>3</v>
      </c>
      <c r="D407" s="9">
        <v>19</v>
      </c>
      <c r="E407" s="9">
        <v>271.99999999999994</v>
      </c>
      <c r="F407" s="9">
        <v>147.99999999999997</v>
      </c>
      <c r="G407" s="22">
        <v>0.13242424400000002</v>
      </c>
      <c r="H407" s="19">
        <v>2910.272730000001</v>
      </c>
      <c r="I407" s="4" t="s">
        <v>19</v>
      </c>
      <c r="J407" s="1" t="s">
        <v>20</v>
      </c>
    </row>
    <row r="408" spans="1:10" ht="15" customHeight="1" x14ac:dyDescent="0.2">
      <c r="A408" s="5" t="s">
        <v>359</v>
      </c>
      <c r="B408" s="9">
        <v>19</v>
      </c>
      <c r="C408" s="9">
        <v>1</v>
      </c>
      <c r="D408" s="9">
        <v>18</v>
      </c>
      <c r="E408" s="9">
        <v>358.99999999999994</v>
      </c>
      <c r="F408" s="9">
        <v>96</v>
      </c>
      <c r="G408" s="22">
        <v>0.22212121300000001</v>
      </c>
      <c r="H408" s="19">
        <v>2413.0000000000005</v>
      </c>
      <c r="I408" s="4" t="s">
        <v>19</v>
      </c>
      <c r="J408" s="1" t="s">
        <v>20</v>
      </c>
    </row>
    <row r="409" spans="1:10" ht="15" customHeight="1" x14ac:dyDescent="0.2">
      <c r="A409" s="5" t="s">
        <v>360</v>
      </c>
      <c r="B409" s="9">
        <v>5</v>
      </c>
      <c r="C409" s="9" t="s">
        <v>16</v>
      </c>
      <c r="D409" s="9">
        <v>5</v>
      </c>
      <c r="E409" s="9">
        <v>8</v>
      </c>
      <c r="F409" s="9">
        <v>3</v>
      </c>
      <c r="G409" s="22">
        <v>4.8484859999999991E-3</v>
      </c>
      <c r="H409" s="19">
        <v>2</v>
      </c>
      <c r="I409" s="4" t="s">
        <v>19</v>
      </c>
      <c r="J409" s="1" t="s">
        <v>20</v>
      </c>
    </row>
    <row r="410" spans="1:10" ht="15" customHeight="1" x14ac:dyDescent="0.2">
      <c r="A410" s="5" t="s">
        <v>361</v>
      </c>
      <c r="B410" s="9">
        <v>13</v>
      </c>
      <c r="C410" s="9">
        <v>3</v>
      </c>
      <c r="D410" s="9">
        <v>10</v>
      </c>
      <c r="E410" s="9">
        <v>151</v>
      </c>
      <c r="F410" s="9">
        <v>45.999999999999986</v>
      </c>
      <c r="G410" s="22">
        <v>0.193636365</v>
      </c>
      <c r="H410" s="19">
        <v>455</v>
      </c>
      <c r="I410" s="4" t="s">
        <v>19</v>
      </c>
      <c r="J410" s="1" t="s">
        <v>20</v>
      </c>
    </row>
    <row r="411" spans="1:10" ht="15" customHeight="1" x14ac:dyDescent="0.2">
      <c r="A411" s="5" t="s">
        <v>83</v>
      </c>
      <c r="B411" s="9">
        <v>35</v>
      </c>
      <c r="C411" s="9">
        <v>3</v>
      </c>
      <c r="D411" s="9">
        <v>32</v>
      </c>
      <c r="E411" s="9">
        <v>375.99999999999989</v>
      </c>
      <c r="F411" s="9">
        <v>186.99999999999994</v>
      </c>
      <c r="G411" s="22">
        <v>0.24242424799999995</v>
      </c>
      <c r="H411" s="19">
        <v>947.99999999999989</v>
      </c>
      <c r="I411" s="4" t="s">
        <v>19</v>
      </c>
      <c r="J411" s="1" t="s">
        <v>20</v>
      </c>
    </row>
    <row r="412" spans="1:10" ht="15" customHeight="1" x14ac:dyDescent="0.2">
      <c r="A412" s="5" t="s">
        <v>362</v>
      </c>
      <c r="B412" s="9">
        <v>17</v>
      </c>
      <c r="C412" s="9" t="s">
        <v>16</v>
      </c>
      <c r="D412" s="9">
        <v>17</v>
      </c>
      <c r="E412" s="9">
        <v>38.999999999999993</v>
      </c>
      <c r="F412" s="9">
        <v>17</v>
      </c>
      <c r="G412" s="22">
        <v>2.3636366999999995E-2</v>
      </c>
      <c r="H412" s="19">
        <v>210</v>
      </c>
      <c r="I412" s="4" t="s">
        <v>19</v>
      </c>
      <c r="J412" s="1" t="s">
        <v>20</v>
      </c>
    </row>
    <row r="413" spans="1:10" ht="15" customHeight="1" x14ac:dyDescent="0.2">
      <c r="A413" s="5" t="s">
        <v>363</v>
      </c>
      <c r="B413" s="9">
        <v>30</v>
      </c>
      <c r="C413" s="9">
        <v>3</v>
      </c>
      <c r="D413" s="9">
        <v>27</v>
      </c>
      <c r="E413" s="9">
        <v>94</v>
      </c>
      <c r="F413" s="9">
        <v>31.000000000000011</v>
      </c>
      <c r="G413" s="22">
        <v>5.6969698999999999E-2</v>
      </c>
      <c r="H413" s="19">
        <v>302.99999999999994</v>
      </c>
      <c r="I413" s="4" t="s">
        <v>19</v>
      </c>
      <c r="J413" s="1" t="s">
        <v>20</v>
      </c>
    </row>
    <row r="414" spans="1:10" ht="15" customHeight="1" x14ac:dyDescent="0.2">
      <c r="A414" s="5" t="s">
        <v>364</v>
      </c>
      <c r="B414" s="9">
        <v>18</v>
      </c>
      <c r="C414" s="9">
        <v>4</v>
      </c>
      <c r="D414" s="9">
        <v>14</v>
      </c>
      <c r="E414" s="9">
        <v>187</v>
      </c>
      <c r="F414" s="9">
        <v>101</v>
      </c>
      <c r="G414" s="22">
        <v>0.16757575799999999</v>
      </c>
      <c r="H414" s="19">
        <v>324.99999999999994</v>
      </c>
      <c r="I414" s="4" t="s">
        <v>19</v>
      </c>
      <c r="J414" s="1" t="s">
        <v>20</v>
      </c>
    </row>
    <row r="415" spans="1:10" ht="15" customHeight="1" x14ac:dyDescent="0.2">
      <c r="A415" s="5" t="s">
        <v>365</v>
      </c>
      <c r="B415" s="9">
        <v>4</v>
      </c>
      <c r="C415" s="9">
        <v>1</v>
      </c>
      <c r="D415" s="9">
        <v>3</v>
      </c>
      <c r="E415" s="9">
        <v>40</v>
      </c>
      <c r="F415" s="9">
        <v>6</v>
      </c>
      <c r="G415" s="22">
        <v>2.2121211000000002E-2</v>
      </c>
      <c r="H415" s="19">
        <v>20</v>
      </c>
      <c r="I415" s="4" t="s">
        <v>19</v>
      </c>
      <c r="J415" s="1" t="s">
        <v>20</v>
      </c>
    </row>
    <row r="416" spans="1:10" ht="15" customHeight="1" x14ac:dyDescent="0.2">
      <c r="A416" s="5" t="s">
        <v>366</v>
      </c>
      <c r="B416" s="9">
        <v>1</v>
      </c>
      <c r="C416" s="9" t="s">
        <v>16</v>
      </c>
      <c r="D416" s="9">
        <v>1</v>
      </c>
      <c r="E416" s="9">
        <v>57</v>
      </c>
      <c r="F416" s="9" t="s">
        <v>16</v>
      </c>
      <c r="G416" s="22">
        <v>0.03</v>
      </c>
      <c r="H416" s="19" t="s">
        <v>16</v>
      </c>
      <c r="I416" s="4" t="s">
        <v>19</v>
      </c>
      <c r="J416" s="1" t="s">
        <v>20</v>
      </c>
    </row>
    <row r="417" spans="1:10" ht="15" customHeight="1" x14ac:dyDescent="0.2">
      <c r="A417" s="5" t="s">
        <v>367</v>
      </c>
      <c r="B417" s="9">
        <v>1</v>
      </c>
      <c r="C417" s="9" t="s">
        <v>16</v>
      </c>
      <c r="D417" s="9">
        <v>1</v>
      </c>
      <c r="E417" s="9">
        <v>18</v>
      </c>
      <c r="F417" s="9" t="s">
        <v>16</v>
      </c>
      <c r="G417" s="22">
        <v>0.01</v>
      </c>
      <c r="H417" s="19" t="s">
        <v>16</v>
      </c>
      <c r="I417" s="4" t="s">
        <v>19</v>
      </c>
      <c r="J417" s="1" t="s">
        <v>20</v>
      </c>
    </row>
    <row r="418" spans="1:10" ht="15" customHeight="1" x14ac:dyDescent="0.2">
      <c r="A418" s="5" t="s">
        <v>368</v>
      </c>
      <c r="B418" s="9">
        <v>11</v>
      </c>
      <c r="C418" s="9">
        <v>1</v>
      </c>
      <c r="D418" s="9">
        <v>10</v>
      </c>
      <c r="E418" s="9">
        <v>313</v>
      </c>
      <c r="F418" s="9">
        <v>205</v>
      </c>
      <c r="G418" s="22">
        <v>0.14424242700000001</v>
      </c>
      <c r="H418" s="19">
        <v>4116.9090900000001</v>
      </c>
      <c r="I418" s="4" t="s">
        <v>19</v>
      </c>
      <c r="J418" s="1" t="s">
        <v>20</v>
      </c>
    </row>
    <row r="419" spans="1:10" ht="15" customHeight="1" x14ac:dyDescent="0.2">
      <c r="A419" s="5" t="s">
        <v>369</v>
      </c>
      <c r="B419" s="9">
        <v>3</v>
      </c>
      <c r="C419" s="9">
        <v>2</v>
      </c>
      <c r="D419" s="9">
        <v>1</v>
      </c>
      <c r="E419" s="9">
        <v>5</v>
      </c>
      <c r="F419" s="9">
        <v>2</v>
      </c>
      <c r="G419" s="22">
        <v>1.3030303E-2</v>
      </c>
      <c r="H419" s="19">
        <v>54.545449999999988</v>
      </c>
      <c r="I419" s="4" t="s">
        <v>19</v>
      </c>
      <c r="J419" s="1" t="s">
        <v>20</v>
      </c>
    </row>
    <row r="420" spans="1:10" ht="15" customHeight="1" x14ac:dyDescent="0.2">
      <c r="A420" s="5" t="s">
        <v>370</v>
      </c>
      <c r="B420" s="9">
        <v>2</v>
      </c>
      <c r="C420" s="9" t="s">
        <v>16</v>
      </c>
      <c r="D420" s="9">
        <v>2</v>
      </c>
      <c r="E420" s="9">
        <v>6</v>
      </c>
      <c r="F420" s="9">
        <v>1</v>
      </c>
      <c r="G420" s="22">
        <v>3.636364E-3</v>
      </c>
      <c r="H420" s="19">
        <v>1</v>
      </c>
      <c r="I420" s="4" t="s">
        <v>19</v>
      </c>
      <c r="J420" s="1" t="s">
        <v>20</v>
      </c>
    </row>
    <row r="421" spans="1:10" ht="15" customHeight="1" x14ac:dyDescent="0.2">
      <c r="A421" s="5" t="s">
        <v>371</v>
      </c>
      <c r="B421" s="9">
        <v>5</v>
      </c>
      <c r="C421" s="9">
        <v>3</v>
      </c>
      <c r="D421" s="9">
        <v>2</v>
      </c>
      <c r="E421" s="9">
        <v>8</v>
      </c>
      <c r="F421" s="9">
        <v>3</v>
      </c>
      <c r="G421" s="22">
        <v>4.8484859999999991E-3</v>
      </c>
      <c r="H421" s="19">
        <v>3</v>
      </c>
      <c r="I421" s="4" t="s">
        <v>19</v>
      </c>
      <c r="J421" s="1" t="s">
        <v>20</v>
      </c>
    </row>
    <row r="422" spans="1:10" ht="15" customHeight="1" x14ac:dyDescent="0.2">
      <c r="A422" s="5" t="s">
        <v>61</v>
      </c>
      <c r="B422" s="9">
        <v>6</v>
      </c>
      <c r="C422" s="9">
        <v>1</v>
      </c>
      <c r="D422" s="9">
        <v>5</v>
      </c>
      <c r="E422" s="9">
        <v>137</v>
      </c>
      <c r="F422" s="9">
        <v>130.99999999999997</v>
      </c>
      <c r="G422" s="22">
        <v>1.0215151519999999</v>
      </c>
      <c r="H422" s="19">
        <v>2250</v>
      </c>
      <c r="I422" s="4" t="s">
        <v>19</v>
      </c>
      <c r="J422" s="1" t="s">
        <v>20</v>
      </c>
    </row>
    <row r="423" spans="1:10" s="7" customFormat="1" ht="21" customHeight="1" x14ac:dyDescent="0.2">
      <c r="A423" s="5" t="s">
        <v>372</v>
      </c>
      <c r="B423" s="8">
        <f>SUM(B424:B431)</f>
        <v>74</v>
      </c>
      <c r="C423" s="8">
        <f t="shared" ref="C423:H423" si="63">SUM(C424:C431)</f>
        <v>7</v>
      </c>
      <c r="D423" s="8">
        <f t="shared" si="63"/>
        <v>67</v>
      </c>
      <c r="E423" s="8">
        <f t="shared" si="63"/>
        <v>2262</v>
      </c>
      <c r="F423" s="8">
        <f t="shared" si="63"/>
        <v>1029</v>
      </c>
      <c r="G423" s="21">
        <f t="shared" si="63"/>
        <v>3.3809090930000001</v>
      </c>
      <c r="H423" s="18">
        <f t="shared" si="63"/>
        <v>1523</v>
      </c>
      <c r="I423" s="6" t="s">
        <v>19</v>
      </c>
      <c r="J423" s="7" t="s">
        <v>20</v>
      </c>
    </row>
    <row r="424" spans="1:10" ht="15" customHeight="1" x14ac:dyDescent="0.2">
      <c r="A424" s="5" t="s">
        <v>515</v>
      </c>
      <c r="B424" s="9">
        <v>16</v>
      </c>
      <c r="C424" s="9">
        <v>1</v>
      </c>
      <c r="D424" s="9">
        <v>15</v>
      </c>
      <c r="E424" s="9">
        <v>652</v>
      </c>
      <c r="F424" s="9">
        <v>189</v>
      </c>
      <c r="G424" s="22">
        <v>0.31606060700000005</v>
      </c>
      <c r="H424" s="19">
        <v>129</v>
      </c>
      <c r="I424" s="4" t="s">
        <v>19</v>
      </c>
      <c r="J424" s="1" t="s">
        <v>20</v>
      </c>
    </row>
    <row r="425" spans="1:10" ht="15" customHeight="1" x14ac:dyDescent="0.2">
      <c r="A425" s="5" t="s">
        <v>373</v>
      </c>
      <c r="B425" s="9">
        <v>7</v>
      </c>
      <c r="C425" s="9" t="s">
        <v>16</v>
      </c>
      <c r="D425" s="9">
        <v>7</v>
      </c>
      <c r="E425" s="9">
        <v>138.99999999999997</v>
      </c>
      <c r="F425" s="9">
        <v>1</v>
      </c>
      <c r="G425" s="22">
        <v>8.3333333000000009E-2</v>
      </c>
      <c r="H425" s="19">
        <v>1</v>
      </c>
      <c r="I425" s="4" t="s">
        <v>19</v>
      </c>
      <c r="J425" s="1" t="s">
        <v>20</v>
      </c>
    </row>
    <row r="426" spans="1:10" ht="15" customHeight="1" x14ac:dyDescent="0.2">
      <c r="A426" s="5" t="s">
        <v>374</v>
      </c>
      <c r="B426" s="9">
        <v>11</v>
      </c>
      <c r="C426" s="9" t="s">
        <v>16</v>
      </c>
      <c r="D426" s="9">
        <v>11</v>
      </c>
      <c r="E426" s="9">
        <v>65</v>
      </c>
      <c r="F426" s="9">
        <v>13</v>
      </c>
      <c r="G426" s="22">
        <v>3.8181817999999999E-2</v>
      </c>
      <c r="H426" s="19">
        <v>75.000000000000014</v>
      </c>
      <c r="I426" s="4" t="s">
        <v>19</v>
      </c>
      <c r="J426" s="1" t="s">
        <v>20</v>
      </c>
    </row>
    <row r="427" spans="1:10" ht="15" customHeight="1" x14ac:dyDescent="0.2">
      <c r="A427" s="5" t="s">
        <v>375</v>
      </c>
      <c r="B427" s="9">
        <v>5</v>
      </c>
      <c r="C427" s="9" t="s">
        <v>16</v>
      </c>
      <c r="D427" s="9">
        <v>5</v>
      </c>
      <c r="E427" s="9">
        <v>249</v>
      </c>
      <c r="F427" s="9">
        <v>200</v>
      </c>
      <c r="G427" s="22">
        <v>0.15151515099999999</v>
      </c>
      <c r="H427" s="19">
        <v>300</v>
      </c>
      <c r="I427" s="4" t="s">
        <v>19</v>
      </c>
      <c r="J427" s="1" t="s">
        <v>20</v>
      </c>
    </row>
    <row r="428" spans="1:10" ht="15" customHeight="1" x14ac:dyDescent="0.2">
      <c r="A428" s="5" t="s">
        <v>376</v>
      </c>
      <c r="B428" s="9">
        <v>11</v>
      </c>
      <c r="C428" s="9">
        <v>5</v>
      </c>
      <c r="D428" s="9">
        <v>6</v>
      </c>
      <c r="E428" s="9">
        <v>676.99999999999989</v>
      </c>
      <c r="F428" s="9">
        <v>570</v>
      </c>
      <c r="G428" s="22">
        <v>2.4921212120000003</v>
      </c>
      <c r="H428" s="19">
        <v>851.00000000000011</v>
      </c>
      <c r="I428" s="4" t="s">
        <v>19</v>
      </c>
      <c r="J428" s="1" t="s">
        <v>20</v>
      </c>
    </row>
    <row r="429" spans="1:10" ht="15" customHeight="1" x14ac:dyDescent="0.2">
      <c r="A429" s="5" t="s">
        <v>377</v>
      </c>
      <c r="B429" s="9">
        <v>10</v>
      </c>
      <c r="C429" s="9" t="s">
        <v>16</v>
      </c>
      <c r="D429" s="9">
        <v>10</v>
      </c>
      <c r="E429" s="9">
        <v>379</v>
      </c>
      <c r="F429" s="9">
        <v>17</v>
      </c>
      <c r="G429" s="22">
        <v>0.23272727300000001</v>
      </c>
      <c r="H429" s="19">
        <v>115</v>
      </c>
      <c r="I429" s="4" t="s">
        <v>19</v>
      </c>
      <c r="J429" s="1" t="s">
        <v>20</v>
      </c>
    </row>
    <row r="430" spans="1:10" ht="15" customHeight="1" x14ac:dyDescent="0.2">
      <c r="A430" s="5" t="s">
        <v>378</v>
      </c>
      <c r="B430" s="9">
        <v>1</v>
      </c>
      <c r="C430" s="9" t="s">
        <v>16</v>
      </c>
      <c r="D430" s="9">
        <v>1</v>
      </c>
      <c r="E430" s="9">
        <v>1</v>
      </c>
      <c r="F430" s="9" t="s">
        <v>16</v>
      </c>
      <c r="G430" s="22">
        <v>6.0606099999999997E-4</v>
      </c>
      <c r="H430" s="19" t="s">
        <v>16</v>
      </c>
      <c r="I430" s="4" t="s">
        <v>19</v>
      </c>
      <c r="J430" s="1" t="s">
        <v>20</v>
      </c>
    </row>
    <row r="431" spans="1:10" ht="15" customHeight="1" x14ac:dyDescent="0.2">
      <c r="A431" s="5" t="s">
        <v>379</v>
      </c>
      <c r="B431" s="9">
        <v>13</v>
      </c>
      <c r="C431" s="9">
        <v>1</v>
      </c>
      <c r="D431" s="9">
        <v>12</v>
      </c>
      <c r="E431" s="9">
        <v>100.00000000000001</v>
      </c>
      <c r="F431" s="9">
        <v>39</v>
      </c>
      <c r="G431" s="22">
        <v>6.6363638000000003E-2</v>
      </c>
      <c r="H431" s="19">
        <v>52</v>
      </c>
      <c r="I431" s="4" t="s">
        <v>19</v>
      </c>
      <c r="J431" s="1" t="s">
        <v>20</v>
      </c>
    </row>
    <row r="432" spans="1:10" s="7" customFormat="1" ht="21" customHeight="1" x14ac:dyDescent="0.2">
      <c r="A432" s="5" t="s">
        <v>13</v>
      </c>
      <c r="B432" s="8">
        <f>SUM(B433+B438+B447+B454+B461+B468+B471+B475+B479+B485+B500+B505)</f>
        <v>215</v>
      </c>
      <c r="C432" s="8">
        <f t="shared" ref="C432:H432" si="64">SUM(C433+C438+C447+C454+C461+C468+C471+C475+C479+C485+C500+C505)</f>
        <v>25</v>
      </c>
      <c r="D432" s="8">
        <f t="shared" si="64"/>
        <v>190</v>
      </c>
      <c r="E432" s="8">
        <f t="shared" si="64"/>
        <v>15124</v>
      </c>
      <c r="F432" s="8">
        <f t="shared" si="64"/>
        <v>9061</v>
      </c>
      <c r="G432" s="21">
        <f t="shared" si="64"/>
        <v>10.122424261000001</v>
      </c>
      <c r="H432" s="18">
        <f t="shared" si="64"/>
        <v>192720.45469999997</v>
      </c>
      <c r="I432" s="6" t="s">
        <v>19</v>
      </c>
      <c r="J432" s="7" t="s">
        <v>20</v>
      </c>
    </row>
    <row r="433" spans="1:10" s="7" customFormat="1" ht="21" customHeight="1" x14ac:dyDescent="0.2">
      <c r="A433" s="5" t="s">
        <v>380</v>
      </c>
      <c r="B433" s="8">
        <f>SUM(B434:B437)</f>
        <v>27</v>
      </c>
      <c r="C433" s="8">
        <f t="shared" ref="C433:H433" si="65">SUM(C434:C437)</f>
        <v>2</v>
      </c>
      <c r="D433" s="8">
        <f t="shared" si="65"/>
        <v>25</v>
      </c>
      <c r="E433" s="8">
        <f t="shared" si="65"/>
        <v>394</v>
      </c>
      <c r="F433" s="8">
        <f t="shared" si="65"/>
        <v>59</v>
      </c>
      <c r="G433" s="21">
        <f t="shared" si="65"/>
        <v>0.22484848600000001</v>
      </c>
      <c r="H433" s="18">
        <f t="shared" si="65"/>
        <v>2022.7273</v>
      </c>
      <c r="I433" s="6" t="s">
        <v>19</v>
      </c>
      <c r="J433" s="7" t="s">
        <v>20</v>
      </c>
    </row>
    <row r="434" spans="1:10" ht="15" customHeight="1" x14ac:dyDescent="0.2">
      <c r="A434" s="5" t="s">
        <v>516</v>
      </c>
      <c r="B434" s="9">
        <v>9</v>
      </c>
      <c r="C434" s="9">
        <v>1</v>
      </c>
      <c r="D434" s="9">
        <v>8</v>
      </c>
      <c r="E434" s="9">
        <v>236</v>
      </c>
      <c r="F434" s="9">
        <v>4</v>
      </c>
      <c r="G434" s="22">
        <v>0.13969697</v>
      </c>
      <c r="H434" s="19">
        <v>1200</v>
      </c>
      <c r="I434" s="4" t="s">
        <v>19</v>
      </c>
      <c r="J434" s="1" t="s">
        <v>20</v>
      </c>
    </row>
    <row r="435" spans="1:10" ht="15" customHeight="1" x14ac:dyDescent="0.2">
      <c r="A435" s="5" t="s">
        <v>381</v>
      </c>
      <c r="B435" s="9">
        <v>2</v>
      </c>
      <c r="C435" s="9" t="s">
        <v>16</v>
      </c>
      <c r="D435" s="9">
        <v>2</v>
      </c>
      <c r="E435" s="9">
        <v>12</v>
      </c>
      <c r="F435" s="9" t="s">
        <v>16</v>
      </c>
      <c r="G435" s="22">
        <v>7.2727269999999997E-3</v>
      </c>
      <c r="H435" s="19" t="s">
        <v>16</v>
      </c>
      <c r="I435" s="4" t="s">
        <v>19</v>
      </c>
      <c r="J435" s="1" t="s">
        <v>20</v>
      </c>
    </row>
    <row r="436" spans="1:10" ht="15" customHeight="1" x14ac:dyDescent="0.2">
      <c r="A436" s="5" t="s">
        <v>382</v>
      </c>
      <c r="B436" s="9">
        <v>2</v>
      </c>
      <c r="C436" s="9">
        <v>1</v>
      </c>
      <c r="D436" s="9">
        <v>1</v>
      </c>
      <c r="E436" s="9">
        <v>101</v>
      </c>
      <c r="F436" s="9">
        <v>50</v>
      </c>
      <c r="G436" s="22">
        <v>5.0606061000000008E-2</v>
      </c>
      <c r="H436" s="19">
        <v>550</v>
      </c>
      <c r="I436" s="4" t="s">
        <v>19</v>
      </c>
      <c r="J436" s="1" t="s">
        <v>20</v>
      </c>
    </row>
    <row r="437" spans="1:10" ht="15" customHeight="1" x14ac:dyDescent="0.2">
      <c r="A437" s="5" t="s">
        <v>383</v>
      </c>
      <c r="B437" s="9">
        <v>14</v>
      </c>
      <c r="C437" s="9" t="s">
        <v>16</v>
      </c>
      <c r="D437" s="9">
        <v>14</v>
      </c>
      <c r="E437" s="9">
        <v>45</v>
      </c>
      <c r="F437" s="9">
        <v>5</v>
      </c>
      <c r="G437" s="22">
        <v>2.7272727999999996E-2</v>
      </c>
      <c r="H437" s="19">
        <v>272.72729999999996</v>
      </c>
      <c r="I437" s="4" t="s">
        <v>19</v>
      </c>
      <c r="J437" s="1" t="s">
        <v>20</v>
      </c>
    </row>
    <row r="438" spans="1:10" s="7" customFormat="1" ht="21" customHeight="1" x14ac:dyDescent="0.2">
      <c r="A438" s="5" t="s">
        <v>384</v>
      </c>
      <c r="B438" s="8">
        <f>SUM(B439:B446)</f>
        <v>19</v>
      </c>
      <c r="C438" s="8">
        <f t="shared" ref="C438:G438" si="66">SUM(C439:C446)</f>
        <v>4</v>
      </c>
      <c r="D438" s="8">
        <f t="shared" si="66"/>
        <v>15</v>
      </c>
      <c r="E438" s="8">
        <f t="shared" si="66"/>
        <v>304</v>
      </c>
      <c r="F438" s="8">
        <f t="shared" si="66"/>
        <v>11</v>
      </c>
      <c r="G438" s="21">
        <f t="shared" si="66"/>
        <v>0.18878788099999999</v>
      </c>
      <c r="H438" s="18">
        <f>SUM(H439:H446)</f>
        <v>200.00000999999997</v>
      </c>
      <c r="I438" s="6" t="s">
        <v>19</v>
      </c>
      <c r="J438" s="7" t="s">
        <v>20</v>
      </c>
    </row>
    <row r="439" spans="1:10" ht="15" customHeight="1" x14ac:dyDescent="0.2">
      <c r="A439" s="5" t="s">
        <v>517</v>
      </c>
      <c r="B439" s="9">
        <v>1</v>
      </c>
      <c r="C439" s="9">
        <v>1</v>
      </c>
      <c r="D439" s="9" t="s">
        <v>16</v>
      </c>
      <c r="E439" s="9">
        <v>25</v>
      </c>
      <c r="F439" s="9" t="s">
        <v>16</v>
      </c>
      <c r="G439" s="22">
        <v>0.02</v>
      </c>
      <c r="H439" s="19" t="s">
        <v>16</v>
      </c>
      <c r="I439" s="4" t="s">
        <v>19</v>
      </c>
      <c r="J439" s="1" t="s">
        <v>20</v>
      </c>
    </row>
    <row r="440" spans="1:10" ht="15" customHeight="1" x14ac:dyDescent="0.2">
      <c r="A440" s="5" t="s">
        <v>385</v>
      </c>
      <c r="B440" s="9">
        <v>1</v>
      </c>
      <c r="C440" s="9" t="s">
        <v>16</v>
      </c>
      <c r="D440" s="9">
        <v>1</v>
      </c>
      <c r="E440" s="9">
        <v>1</v>
      </c>
      <c r="F440" s="9">
        <v>1</v>
      </c>
      <c r="G440" s="22">
        <v>6.0606099999999997E-4</v>
      </c>
      <c r="H440" s="19">
        <v>18.181829999999998</v>
      </c>
      <c r="I440" s="4" t="s">
        <v>19</v>
      </c>
      <c r="J440" s="1" t="s">
        <v>20</v>
      </c>
    </row>
    <row r="441" spans="1:10" ht="15" customHeight="1" x14ac:dyDescent="0.2">
      <c r="A441" s="5" t="s">
        <v>386</v>
      </c>
      <c r="B441" s="9">
        <v>1</v>
      </c>
      <c r="C441" s="9">
        <v>1</v>
      </c>
      <c r="D441" s="9" t="s">
        <v>16</v>
      </c>
      <c r="E441" s="9">
        <v>60</v>
      </c>
      <c r="F441" s="9" t="s">
        <v>16</v>
      </c>
      <c r="G441" s="22">
        <v>0.04</v>
      </c>
      <c r="H441" s="19" t="s">
        <v>16</v>
      </c>
      <c r="I441" s="4" t="s">
        <v>19</v>
      </c>
      <c r="J441" s="1" t="s">
        <v>20</v>
      </c>
    </row>
    <row r="442" spans="1:10" ht="15" customHeight="1" x14ac:dyDescent="0.2">
      <c r="A442" s="5" t="s">
        <v>65</v>
      </c>
      <c r="B442" s="9">
        <v>5</v>
      </c>
      <c r="C442" s="9" t="s">
        <v>16</v>
      </c>
      <c r="D442" s="9">
        <v>5</v>
      </c>
      <c r="E442" s="9">
        <v>92</v>
      </c>
      <c r="F442" s="9">
        <v>10</v>
      </c>
      <c r="G442" s="22">
        <v>5.7272727999999995E-2</v>
      </c>
      <c r="H442" s="19">
        <v>181.81817999999998</v>
      </c>
      <c r="I442" s="4" t="s">
        <v>19</v>
      </c>
      <c r="J442" s="1" t="s">
        <v>20</v>
      </c>
    </row>
    <row r="443" spans="1:10" ht="15" customHeight="1" x14ac:dyDescent="0.2">
      <c r="A443" s="5" t="s">
        <v>377</v>
      </c>
      <c r="B443" s="9">
        <v>7</v>
      </c>
      <c r="C443" s="9">
        <v>1</v>
      </c>
      <c r="D443" s="9">
        <v>6</v>
      </c>
      <c r="E443" s="9">
        <v>47</v>
      </c>
      <c r="F443" s="9" t="s">
        <v>16</v>
      </c>
      <c r="G443" s="22">
        <v>2.3333334000000004E-2</v>
      </c>
      <c r="H443" s="19" t="s">
        <v>16</v>
      </c>
      <c r="I443" s="4" t="s">
        <v>19</v>
      </c>
      <c r="J443" s="1" t="s">
        <v>20</v>
      </c>
    </row>
    <row r="444" spans="1:10" ht="15" customHeight="1" x14ac:dyDescent="0.2">
      <c r="A444" s="5" t="s">
        <v>387</v>
      </c>
      <c r="B444" s="9">
        <v>2</v>
      </c>
      <c r="C444" s="9">
        <v>1</v>
      </c>
      <c r="D444" s="9">
        <v>1</v>
      </c>
      <c r="E444" s="9">
        <v>26</v>
      </c>
      <c r="F444" s="9" t="s">
        <v>16</v>
      </c>
      <c r="G444" s="22">
        <v>1.5757575999999999E-2</v>
      </c>
      <c r="H444" s="19" t="s">
        <v>16</v>
      </c>
      <c r="I444" s="4" t="s">
        <v>19</v>
      </c>
      <c r="J444" s="1" t="s">
        <v>20</v>
      </c>
    </row>
    <row r="445" spans="1:10" ht="15" customHeight="1" x14ac:dyDescent="0.2">
      <c r="A445" s="5" t="s">
        <v>388</v>
      </c>
      <c r="B445" s="9">
        <v>1</v>
      </c>
      <c r="C445" s="9" t="s">
        <v>16</v>
      </c>
      <c r="D445" s="9">
        <v>1</v>
      </c>
      <c r="E445" s="9">
        <v>50</v>
      </c>
      <c r="F445" s="9" t="s">
        <v>16</v>
      </c>
      <c r="G445" s="22">
        <v>0.03</v>
      </c>
      <c r="H445" s="19" t="s">
        <v>16</v>
      </c>
      <c r="I445" s="4" t="s">
        <v>19</v>
      </c>
      <c r="J445" s="1" t="s">
        <v>20</v>
      </c>
    </row>
    <row r="446" spans="1:10" ht="15" customHeight="1" x14ac:dyDescent="0.2">
      <c r="A446" s="5" t="s">
        <v>379</v>
      </c>
      <c r="B446" s="9">
        <v>1</v>
      </c>
      <c r="C446" s="9" t="s">
        <v>16</v>
      </c>
      <c r="D446" s="9">
        <v>1</v>
      </c>
      <c r="E446" s="9">
        <v>3</v>
      </c>
      <c r="F446" s="9" t="s">
        <v>16</v>
      </c>
      <c r="G446" s="22">
        <v>1.818182E-3</v>
      </c>
      <c r="H446" s="19" t="s">
        <v>16</v>
      </c>
      <c r="I446" s="4" t="s">
        <v>19</v>
      </c>
      <c r="J446" s="1" t="s">
        <v>20</v>
      </c>
    </row>
    <row r="447" spans="1:10" s="7" customFormat="1" ht="21" customHeight="1" x14ac:dyDescent="0.2">
      <c r="A447" s="5" t="s">
        <v>389</v>
      </c>
      <c r="B447" s="8">
        <f>SUM(B448:B453)</f>
        <v>10</v>
      </c>
      <c r="C447" s="8">
        <f t="shared" ref="C447:H447" si="67">SUM(C448:C453)</f>
        <v>1</v>
      </c>
      <c r="D447" s="8">
        <f t="shared" si="67"/>
        <v>9</v>
      </c>
      <c r="E447" s="8">
        <f t="shared" si="67"/>
        <v>262</v>
      </c>
      <c r="F447" s="8">
        <f t="shared" si="67"/>
        <v>72</v>
      </c>
      <c r="G447" s="21">
        <f t="shared" si="67"/>
        <v>0.15030303100000003</v>
      </c>
      <c r="H447" s="18">
        <f t="shared" si="67"/>
        <v>3936.36366</v>
      </c>
      <c r="I447" s="6" t="s">
        <v>19</v>
      </c>
      <c r="J447" s="7" t="s">
        <v>20</v>
      </c>
    </row>
    <row r="448" spans="1:10" ht="15" customHeight="1" x14ac:dyDescent="0.2">
      <c r="A448" s="5" t="s">
        <v>518</v>
      </c>
      <c r="B448" s="9">
        <v>2</v>
      </c>
      <c r="C448" s="9" t="s">
        <v>16</v>
      </c>
      <c r="D448" s="9">
        <v>2</v>
      </c>
      <c r="E448" s="9">
        <v>3</v>
      </c>
      <c r="F448" s="9">
        <v>1</v>
      </c>
      <c r="G448" s="22">
        <v>1.818182E-3</v>
      </c>
      <c r="H448" s="19">
        <v>18.181829999999998</v>
      </c>
      <c r="I448" s="4" t="s">
        <v>19</v>
      </c>
      <c r="J448" s="1" t="s">
        <v>20</v>
      </c>
    </row>
    <row r="449" spans="1:10" ht="15" customHeight="1" x14ac:dyDescent="0.2">
      <c r="A449" s="5" t="s">
        <v>390</v>
      </c>
      <c r="B449" s="9">
        <v>3</v>
      </c>
      <c r="C449" s="9" t="s">
        <v>16</v>
      </c>
      <c r="D449" s="9">
        <v>3</v>
      </c>
      <c r="E449" s="9">
        <v>208</v>
      </c>
      <c r="F449" s="9">
        <v>61</v>
      </c>
      <c r="G449" s="22">
        <v>0.121818182</v>
      </c>
      <c r="H449" s="19">
        <v>3618.18183</v>
      </c>
      <c r="I449" s="4" t="s">
        <v>19</v>
      </c>
      <c r="J449" s="1" t="s">
        <v>20</v>
      </c>
    </row>
    <row r="450" spans="1:10" ht="15" customHeight="1" x14ac:dyDescent="0.2">
      <c r="A450" s="5" t="s">
        <v>391</v>
      </c>
      <c r="B450" s="9">
        <v>1</v>
      </c>
      <c r="C450" s="9" t="s">
        <v>16</v>
      </c>
      <c r="D450" s="9">
        <v>1</v>
      </c>
      <c r="E450" s="9">
        <v>20</v>
      </c>
      <c r="F450" s="9">
        <v>10</v>
      </c>
      <c r="G450" s="22">
        <v>0.01</v>
      </c>
      <c r="H450" s="19">
        <v>300</v>
      </c>
      <c r="I450" s="4" t="s">
        <v>19</v>
      </c>
      <c r="J450" s="1" t="s">
        <v>20</v>
      </c>
    </row>
    <row r="451" spans="1:10" ht="15" customHeight="1" x14ac:dyDescent="0.2">
      <c r="A451" s="5" t="s">
        <v>392</v>
      </c>
      <c r="B451" s="9">
        <v>1</v>
      </c>
      <c r="C451" s="9" t="s">
        <v>16</v>
      </c>
      <c r="D451" s="9">
        <v>1</v>
      </c>
      <c r="E451" s="9">
        <v>20</v>
      </c>
      <c r="F451" s="9" t="s">
        <v>16</v>
      </c>
      <c r="G451" s="22">
        <v>0.01</v>
      </c>
      <c r="H451" s="19" t="s">
        <v>16</v>
      </c>
      <c r="I451" s="4" t="s">
        <v>19</v>
      </c>
      <c r="J451" s="1" t="s">
        <v>20</v>
      </c>
    </row>
    <row r="452" spans="1:10" ht="15" customHeight="1" x14ac:dyDescent="0.2">
      <c r="A452" s="5" t="s">
        <v>393</v>
      </c>
      <c r="B452" s="9">
        <v>2</v>
      </c>
      <c r="C452" s="9" t="s">
        <v>16</v>
      </c>
      <c r="D452" s="9">
        <v>2</v>
      </c>
      <c r="E452" s="9">
        <v>6</v>
      </c>
      <c r="F452" s="9" t="s">
        <v>16</v>
      </c>
      <c r="G452" s="22">
        <v>3.6363639999999996E-3</v>
      </c>
      <c r="H452" s="19" t="s">
        <v>16</v>
      </c>
      <c r="I452" s="4" t="s">
        <v>19</v>
      </c>
      <c r="J452" s="1" t="s">
        <v>20</v>
      </c>
    </row>
    <row r="453" spans="1:10" ht="15" customHeight="1" x14ac:dyDescent="0.2">
      <c r="A453" s="5" t="s">
        <v>264</v>
      </c>
      <c r="B453" s="9">
        <v>1</v>
      </c>
      <c r="C453" s="9">
        <v>1</v>
      </c>
      <c r="D453" s="9" t="s">
        <v>16</v>
      </c>
      <c r="E453" s="9">
        <v>5</v>
      </c>
      <c r="F453" s="9" t="s">
        <v>16</v>
      </c>
      <c r="G453" s="22">
        <v>3.0303029999999998E-3</v>
      </c>
      <c r="H453" s="19" t="s">
        <v>16</v>
      </c>
      <c r="I453" s="4" t="s">
        <v>19</v>
      </c>
      <c r="J453" s="1" t="s">
        <v>20</v>
      </c>
    </row>
    <row r="454" spans="1:10" s="7" customFormat="1" ht="21" customHeight="1" x14ac:dyDescent="0.2">
      <c r="A454" s="5" t="s">
        <v>394</v>
      </c>
      <c r="B454" s="8">
        <f>SUM(B455:B460)</f>
        <v>32</v>
      </c>
      <c r="C454" s="8">
        <f t="shared" ref="C454:H454" si="68">SUM(C455:C460)</f>
        <v>2</v>
      </c>
      <c r="D454" s="8">
        <f t="shared" si="68"/>
        <v>30</v>
      </c>
      <c r="E454" s="8">
        <f t="shared" si="68"/>
        <v>3347</v>
      </c>
      <c r="F454" s="8">
        <f t="shared" si="68"/>
        <v>94</v>
      </c>
      <c r="G454" s="21">
        <f t="shared" si="68"/>
        <v>2.9442424259999997</v>
      </c>
      <c r="H454" s="18">
        <f t="shared" si="68"/>
        <v>4872.7272899999998</v>
      </c>
      <c r="I454" s="6" t="s">
        <v>19</v>
      </c>
      <c r="J454" s="7" t="s">
        <v>20</v>
      </c>
    </row>
    <row r="455" spans="1:10" ht="15" customHeight="1" x14ac:dyDescent="0.2">
      <c r="A455" s="5" t="s">
        <v>519</v>
      </c>
      <c r="B455" s="9">
        <v>7</v>
      </c>
      <c r="C455" s="9" t="s">
        <v>16</v>
      </c>
      <c r="D455" s="9">
        <v>7</v>
      </c>
      <c r="E455" s="9">
        <v>27.000000000000004</v>
      </c>
      <c r="F455" s="9">
        <v>6</v>
      </c>
      <c r="G455" s="22">
        <v>1.6363638E-2</v>
      </c>
      <c r="H455" s="19">
        <v>200.00001000000003</v>
      </c>
      <c r="I455" s="4" t="s">
        <v>19</v>
      </c>
      <c r="J455" s="1" t="s">
        <v>20</v>
      </c>
    </row>
    <row r="456" spans="1:10" ht="15" customHeight="1" x14ac:dyDescent="0.2">
      <c r="A456" s="5" t="s">
        <v>395</v>
      </c>
      <c r="B456" s="9">
        <v>6</v>
      </c>
      <c r="C456" s="9" t="s">
        <v>16</v>
      </c>
      <c r="D456" s="9">
        <v>6</v>
      </c>
      <c r="E456" s="9">
        <v>26</v>
      </c>
      <c r="F456" s="9">
        <v>1</v>
      </c>
      <c r="G456" s="22">
        <v>1.5757574999999999E-2</v>
      </c>
      <c r="H456" s="19">
        <v>72.727260000000001</v>
      </c>
      <c r="I456" s="4" t="s">
        <v>19</v>
      </c>
      <c r="J456" s="1" t="s">
        <v>20</v>
      </c>
    </row>
    <row r="457" spans="1:10" ht="15" customHeight="1" x14ac:dyDescent="0.2">
      <c r="A457" s="5" t="s">
        <v>396</v>
      </c>
      <c r="B457" s="9">
        <v>8</v>
      </c>
      <c r="C457" s="9" t="s">
        <v>16</v>
      </c>
      <c r="D457" s="9">
        <v>8</v>
      </c>
      <c r="E457" s="9">
        <v>42.000000000000007</v>
      </c>
      <c r="F457" s="9">
        <v>12</v>
      </c>
      <c r="G457" s="22">
        <v>2.5454545999999998E-2</v>
      </c>
      <c r="H457" s="19">
        <v>290.90909999999997</v>
      </c>
      <c r="I457" s="4" t="s">
        <v>19</v>
      </c>
      <c r="J457" s="1" t="s">
        <v>20</v>
      </c>
    </row>
    <row r="458" spans="1:10" ht="15" customHeight="1" x14ac:dyDescent="0.2">
      <c r="A458" s="5" t="s">
        <v>66</v>
      </c>
      <c r="B458" s="9">
        <v>2</v>
      </c>
      <c r="C458" s="9" t="s">
        <v>16</v>
      </c>
      <c r="D458" s="9">
        <v>2</v>
      </c>
      <c r="E458" s="9">
        <v>82</v>
      </c>
      <c r="F458" s="9">
        <v>12</v>
      </c>
      <c r="G458" s="22">
        <v>5.1212121000000006E-2</v>
      </c>
      <c r="H458" s="19">
        <v>1536.3636299999998</v>
      </c>
      <c r="I458" s="4" t="s">
        <v>19</v>
      </c>
      <c r="J458" s="1" t="s">
        <v>20</v>
      </c>
    </row>
    <row r="459" spans="1:10" ht="15" customHeight="1" x14ac:dyDescent="0.2">
      <c r="A459" s="5" t="s">
        <v>397</v>
      </c>
      <c r="B459" s="9">
        <v>7</v>
      </c>
      <c r="C459" s="9" t="s">
        <v>16</v>
      </c>
      <c r="D459" s="9">
        <v>7</v>
      </c>
      <c r="E459" s="9">
        <v>109.99999999999999</v>
      </c>
      <c r="F459" s="9">
        <v>52.999999999999993</v>
      </c>
      <c r="G459" s="22">
        <v>6.8181819000000005E-2</v>
      </c>
      <c r="H459" s="19">
        <v>1572.72729</v>
      </c>
      <c r="I459" s="4" t="s">
        <v>19</v>
      </c>
      <c r="J459" s="1" t="s">
        <v>20</v>
      </c>
    </row>
    <row r="460" spans="1:10" ht="15" customHeight="1" x14ac:dyDescent="0.2">
      <c r="A460" s="5" t="s">
        <v>374</v>
      </c>
      <c r="B460" s="9">
        <v>2</v>
      </c>
      <c r="C460" s="9">
        <v>2</v>
      </c>
      <c r="D460" s="9" t="s">
        <v>16</v>
      </c>
      <c r="E460" s="9">
        <v>3060</v>
      </c>
      <c r="F460" s="9">
        <v>10</v>
      </c>
      <c r="G460" s="22">
        <v>2.7672727269999999</v>
      </c>
      <c r="H460" s="19">
        <v>1200</v>
      </c>
      <c r="I460" s="4" t="s">
        <v>19</v>
      </c>
      <c r="J460" s="1" t="s">
        <v>20</v>
      </c>
    </row>
    <row r="461" spans="1:10" s="7" customFormat="1" ht="21" customHeight="1" x14ac:dyDescent="0.2">
      <c r="A461" s="5" t="s">
        <v>398</v>
      </c>
      <c r="B461" s="8">
        <f>SUM(B462:B467)</f>
        <v>9</v>
      </c>
      <c r="C461" s="8">
        <f t="shared" ref="C461:H461" si="69">SUM(C462:C467)</f>
        <v>1</v>
      </c>
      <c r="D461" s="8">
        <f t="shared" si="69"/>
        <v>8</v>
      </c>
      <c r="E461" s="8">
        <f t="shared" si="69"/>
        <v>424</v>
      </c>
      <c r="F461" s="8">
        <f t="shared" si="69"/>
        <v>154</v>
      </c>
      <c r="G461" s="21">
        <f t="shared" si="69"/>
        <v>0.25727272800000001</v>
      </c>
      <c r="H461" s="18">
        <f t="shared" si="69"/>
        <v>6054.5454600000003</v>
      </c>
      <c r="I461" s="6" t="s">
        <v>19</v>
      </c>
      <c r="J461" s="7" t="s">
        <v>20</v>
      </c>
    </row>
    <row r="462" spans="1:10" ht="15" customHeight="1" x14ac:dyDescent="0.2">
      <c r="A462" s="5" t="s">
        <v>520</v>
      </c>
      <c r="B462" s="9">
        <v>2</v>
      </c>
      <c r="C462" s="9">
        <v>1</v>
      </c>
      <c r="D462" s="9">
        <v>1</v>
      </c>
      <c r="E462" s="9">
        <v>151</v>
      </c>
      <c r="F462" s="9">
        <v>21</v>
      </c>
      <c r="G462" s="22">
        <v>9.0606061000000002E-2</v>
      </c>
      <c r="H462" s="19">
        <v>2700</v>
      </c>
      <c r="I462" s="4" t="s">
        <v>19</v>
      </c>
      <c r="J462" s="1" t="s">
        <v>20</v>
      </c>
    </row>
    <row r="463" spans="1:10" ht="15" customHeight="1" x14ac:dyDescent="0.2">
      <c r="A463" s="5" t="s">
        <v>399</v>
      </c>
      <c r="B463" s="9">
        <v>2</v>
      </c>
      <c r="C463" s="9" t="s">
        <v>16</v>
      </c>
      <c r="D463" s="9">
        <v>2</v>
      </c>
      <c r="E463" s="9">
        <v>10</v>
      </c>
      <c r="F463" s="9">
        <v>2</v>
      </c>
      <c r="G463" s="22">
        <v>6.0606059999999996E-3</v>
      </c>
      <c r="H463" s="19">
        <v>36.363630000000001</v>
      </c>
      <c r="I463" s="4" t="s">
        <v>19</v>
      </c>
      <c r="J463" s="1" t="s">
        <v>20</v>
      </c>
    </row>
    <row r="464" spans="1:10" ht="15" customHeight="1" x14ac:dyDescent="0.2">
      <c r="A464" s="5" t="s">
        <v>400</v>
      </c>
      <c r="B464" s="9">
        <v>1</v>
      </c>
      <c r="C464" s="9" t="s">
        <v>16</v>
      </c>
      <c r="D464" s="9">
        <v>1</v>
      </c>
      <c r="E464" s="9">
        <v>42</v>
      </c>
      <c r="F464" s="9" t="s">
        <v>16</v>
      </c>
      <c r="G464" s="22">
        <v>0.03</v>
      </c>
      <c r="H464" s="19" t="s">
        <v>16</v>
      </c>
      <c r="I464" s="4" t="s">
        <v>19</v>
      </c>
      <c r="J464" s="1" t="s">
        <v>20</v>
      </c>
    </row>
    <row r="465" spans="1:10" ht="15" customHeight="1" x14ac:dyDescent="0.2">
      <c r="A465" s="5" t="s">
        <v>401</v>
      </c>
      <c r="B465" s="9">
        <v>2</v>
      </c>
      <c r="C465" s="9" t="s">
        <v>16</v>
      </c>
      <c r="D465" s="9">
        <v>2</v>
      </c>
      <c r="E465" s="9">
        <v>140</v>
      </c>
      <c r="F465" s="9">
        <v>50</v>
      </c>
      <c r="G465" s="22">
        <v>7.9999999999999988E-2</v>
      </c>
      <c r="H465" s="19">
        <v>1800</v>
      </c>
      <c r="I465" s="4" t="s">
        <v>19</v>
      </c>
      <c r="J465" s="1" t="s">
        <v>20</v>
      </c>
    </row>
    <row r="466" spans="1:10" ht="15" customHeight="1" x14ac:dyDescent="0.2">
      <c r="A466" s="5" t="s">
        <v>402</v>
      </c>
      <c r="B466" s="9">
        <v>1</v>
      </c>
      <c r="C466" s="9" t="s">
        <v>16</v>
      </c>
      <c r="D466" s="9">
        <v>1</v>
      </c>
      <c r="E466" s="9">
        <v>80</v>
      </c>
      <c r="F466" s="9">
        <v>80</v>
      </c>
      <c r="G466" s="22">
        <v>0.05</v>
      </c>
      <c r="H466" s="19">
        <v>1500</v>
      </c>
      <c r="I466" s="4" t="s">
        <v>19</v>
      </c>
      <c r="J466" s="1" t="s">
        <v>20</v>
      </c>
    </row>
    <row r="467" spans="1:10" ht="15" customHeight="1" x14ac:dyDescent="0.2">
      <c r="A467" s="5" t="s">
        <v>403</v>
      </c>
      <c r="B467" s="9">
        <v>1</v>
      </c>
      <c r="C467" s="9" t="s">
        <v>16</v>
      </c>
      <c r="D467" s="9">
        <v>1</v>
      </c>
      <c r="E467" s="9">
        <v>1</v>
      </c>
      <c r="F467" s="9">
        <v>1</v>
      </c>
      <c r="G467" s="22">
        <v>6.0606099999999997E-4</v>
      </c>
      <c r="H467" s="19">
        <v>18.181829999999998</v>
      </c>
      <c r="I467" s="4" t="s">
        <v>19</v>
      </c>
      <c r="J467" s="1" t="s">
        <v>20</v>
      </c>
    </row>
    <row r="468" spans="1:10" s="7" customFormat="1" ht="21" customHeight="1" x14ac:dyDescent="0.2">
      <c r="A468" s="5" t="s">
        <v>404</v>
      </c>
      <c r="B468" s="8">
        <v>3</v>
      </c>
      <c r="C468" s="8">
        <v>1</v>
      </c>
      <c r="D468" s="8">
        <v>2</v>
      </c>
      <c r="E468" s="8">
        <v>68</v>
      </c>
      <c r="F468" s="8">
        <v>30</v>
      </c>
      <c r="G468" s="21">
        <v>4.4848485E-2</v>
      </c>
      <c r="H468" s="18">
        <v>600</v>
      </c>
      <c r="I468" s="6" t="s">
        <v>19</v>
      </c>
      <c r="J468" s="7" t="s">
        <v>20</v>
      </c>
    </row>
    <row r="469" spans="1:10" ht="15" customHeight="1" x14ac:dyDescent="0.2">
      <c r="A469" s="5" t="s">
        <v>405</v>
      </c>
      <c r="B469" s="9">
        <v>1</v>
      </c>
      <c r="C469" s="9" t="s">
        <v>16</v>
      </c>
      <c r="D469" s="9">
        <v>1</v>
      </c>
      <c r="E469" s="9">
        <v>30</v>
      </c>
      <c r="F469" s="9">
        <v>30</v>
      </c>
      <c r="G469" s="22">
        <v>0.02</v>
      </c>
      <c r="H469" s="19">
        <v>600</v>
      </c>
      <c r="I469" s="4" t="s">
        <v>19</v>
      </c>
      <c r="J469" s="1" t="s">
        <v>20</v>
      </c>
    </row>
    <row r="470" spans="1:10" ht="15" customHeight="1" x14ac:dyDescent="0.2">
      <c r="A470" s="5" t="s">
        <v>406</v>
      </c>
      <c r="B470" s="9">
        <v>2</v>
      </c>
      <c r="C470" s="9">
        <v>1</v>
      </c>
      <c r="D470" s="9">
        <v>1</v>
      </c>
      <c r="E470" s="9">
        <v>38</v>
      </c>
      <c r="F470" s="9" t="s">
        <v>16</v>
      </c>
      <c r="G470" s="22">
        <v>2.4848485E-2</v>
      </c>
      <c r="H470" s="19" t="s">
        <v>16</v>
      </c>
      <c r="I470" s="4" t="s">
        <v>19</v>
      </c>
      <c r="J470" s="1" t="s">
        <v>20</v>
      </c>
    </row>
    <row r="471" spans="1:10" s="7" customFormat="1" ht="21" customHeight="1" x14ac:dyDescent="0.2">
      <c r="A471" s="5" t="s">
        <v>407</v>
      </c>
      <c r="B471" s="8">
        <f>SUM(B472:B474)</f>
        <v>10</v>
      </c>
      <c r="C471" s="8">
        <f t="shared" ref="C471:H471" si="70">SUM(C472:C474)</f>
        <v>2</v>
      </c>
      <c r="D471" s="8">
        <f t="shared" si="70"/>
        <v>8</v>
      </c>
      <c r="E471" s="8">
        <f t="shared" si="70"/>
        <v>5349</v>
      </c>
      <c r="F471" s="8">
        <f t="shared" si="70"/>
        <v>5303</v>
      </c>
      <c r="G471" s="21">
        <f t="shared" si="70"/>
        <v>3.0315151520000008</v>
      </c>
      <c r="H471" s="18">
        <f t="shared" si="70"/>
        <v>90090.909089999986</v>
      </c>
      <c r="I471" s="6" t="s">
        <v>19</v>
      </c>
      <c r="J471" s="7" t="s">
        <v>20</v>
      </c>
    </row>
    <row r="472" spans="1:10" ht="15" customHeight="1" x14ac:dyDescent="0.2">
      <c r="A472" s="5" t="s">
        <v>521</v>
      </c>
      <c r="B472" s="9">
        <v>7</v>
      </c>
      <c r="C472" s="9">
        <v>2</v>
      </c>
      <c r="D472" s="9">
        <v>5</v>
      </c>
      <c r="E472" s="9">
        <v>5338</v>
      </c>
      <c r="F472" s="9">
        <v>5301</v>
      </c>
      <c r="G472" s="22">
        <v>3.0248484850000006</v>
      </c>
      <c r="H472" s="19">
        <v>90036.363629999993</v>
      </c>
      <c r="I472" s="4" t="s">
        <v>19</v>
      </c>
      <c r="J472" s="1" t="s">
        <v>20</v>
      </c>
    </row>
    <row r="473" spans="1:10" ht="15" customHeight="1" x14ac:dyDescent="0.2">
      <c r="A473" s="5" t="s">
        <v>73</v>
      </c>
      <c r="B473" s="9">
        <v>2</v>
      </c>
      <c r="C473" s="9" t="s">
        <v>16</v>
      </c>
      <c r="D473" s="9">
        <v>2</v>
      </c>
      <c r="E473" s="9">
        <v>8</v>
      </c>
      <c r="F473" s="9" t="s">
        <v>16</v>
      </c>
      <c r="G473" s="22">
        <v>4.8484849999999996E-3</v>
      </c>
      <c r="H473" s="19" t="s">
        <v>16</v>
      </c>
      <c r="I473" s="4" t="s">
        <v>19</v>
      </c>
      <c r="J473" s="1" t="s">
        <v>20</v>
      </c>
    </row>
    <row r="474" spans="1:10" ht="15" customHeight="1" x14ac:dyDescent="0.2">
      <c r="A474" s="5" t="s">
        <v>408</v>
      </c>
      <c r="B474" s="9">
        <v>1</v>
      </c>
      <c r="C474" s="9" t="s">
        <v>16</v>
      </c>
      <c r="D474" s="9">
        <v>1</v>
      </c>
      <c r="E474" s="9">
        <v>3</v>
      </c>
      <c r="F474" s="9">
        <v>2</v>
      </c>
      <c r="G474" s="22">
        <v>1.818182E-3</v>
      </c>
      <c r="H474" s="19">
        <v>54.545459999999999</v>
      </c>
      <c r="I474" s="4" t="s">
        <v>19</v>
      </c>
      <c r="J474" s="1" t="s">
        <v>20</v>
      </c>
    </row>
    <row r="475" spans="1:10" s="7" customFormat="1" ht="21" customHeight="1" x14ac:dyDescent="0.2">
      <c r="A475" s="5" t="s">
        <v>409</v>
      </c>
      <c r="B475" s="8">
        <f>SUM(B476:B478)</f>
        <v>5</v>
      </c>
      <c r="C475" s="8">
        <f t="shared" ref="C475:H475" si="71">SUM(C476:C478)</f>
        <v>1</v>
      </c>
      <c r="D475" s="8">
        <f t="shared" si="71"/>
        <v>4</v>
      </c>
      <c r="E475" s="8">
        <f t="shared" si="71"/>
        <v>191</v>
      </c>
      <c r="F475" s="8">
        <f t="shared" si="71"/>
        <v>71</v>
      </c>
      <c r="G475" s="21">
        <f t="shared" si="71"/>
        <v>0.116666667</v>
      </c>
      <c r="H475" s="18">
        <f t="shared" si="71"/>
        <v>2000</v>
      </c>
      <c r="I475" s="6" t="s">
        <v>19</v>
      </c>
      <c r="J475" s="7" t="s">
        <v>20</v>
      </c>
    </row>
    <row r="476" spans="1:10" ht="15" customHeight="1" x14ac:dyDescent="0.2">
      <c r="A476" s="5" t="s">
        <v>522</v>
      </c>
      <c r="B476" s="9">
        <v>3</v>
      </c>
      <c r="C476" s="9" t="s">
        <v>16</v>
      </c>
      <c r="D476" s="9">
        <v>3</v>
      </c>
      <c r="E476" s="9">
        <v>120.99999999999999</v>
      </c>
      <c r="F476" s="9">
        <v>60</v>
      </c>
      <c r="G476" s="22">
        <v>7.0606060999999998E-2</v>
      </c>
      <c r="H476" s="19">
        <v>799.99999999999989</v>
      </c>
      <c r="I476" s="4" t="s">
        <v>19</v>
      </c>
      <c r="J476" s="1" t="s">
        <v>20</v>
      </c>
    </row>
    <row r="477" spans="1:10" ht="15" customHeight="1" x14ac:dyDescent="0.2">
      <c r="A477" s="5" t="s">
        <v>410</v>
      </c>
      <c r="B477" s="9">
        <v>1</v>
      </c>
      <c r="C477" s="9" t="s">
        <v>16</v>
      </c>
      <c r="D477" s="9">
        <v>1</v>
      </c>
      <c r="E477" s="9">
        <v>10</v>
      </c>
      <c r="F477" s="9">
        <v>5</v>
      </c>
      <c r="G477" s="22">
        <v>6.0606059999999996E-3</v>
      </c>
      <c r="H477" s="19" t="s">
        <v>16</v>
      </c>
      <c r="I477" s="4" t="s">
        <v>19</v>
      </c>
      <c r="J477" s="1" t="s">
        <v>20</v>
      </c>
    </row>
    <row r="478" spans="1:10" ht="15" customHeight="1" x14ac:dyDescent="0.2">
      <c r="A478" s="5" t="s">
        <v>379</v>
      </c>
      <c r="B478" s="9">
        <v>1</v>
      </c>
      <c r="C478" s="9">
        <v>1</v>
      </c>
      <c r="D478" s="9" t="s">
        <v>16</v>
      </c>
      <c r="E478" s="9">
        <v>60</v>
      </c>
      <c r="F478" s="9">
        <v>6</v>
      </c>
      <c r="G478" s="22">
        <v>0.04</v>
      </c>
      <c r="H478" s="19">
        <v>1200</v>
      </c>
      <c r="I478" s="4" t="s">
        <v>19</v>
      </c>
      <c r="J478" s="1" t="s">
        <v>20</v>
      </c>
    </row>
    <row r="479" spans="1:10" s="7" customFormat="1" ht="21" customHeight="1" x14ac:dyDescent="0.2">
      <c r="A479" s="5" t="s">
        <v>194</v>
      </c>
      <c r="B479" s="8">
        <f>SUM(B480:B484)</f>
        <v>8</v>
      </c>
      <c r="C479" s="8">
        <f t="shared" ref="C479:H479" si="72">SUM(C480:C484)</f>
        <v>0</v>
      </c>
      <c r="D479" s="8">
        <f t="shared" si="72"/>
        <v>8</v>
      </c>
      <c r="E479" s="8">
        <f t="shared" si="72"/>
        <v>289</v>
      </c>
      <c r="F479" s="8">
        <f t="shared" si="72"/>
        <v>200</v>
      </c>
      <c r="G479" s="21">
        <f t="shared" si="72"/>
        <v>0.17545454599999999</v>
      </c>
      <c r="H479" s="18">
        <f t="shared" si="72"/>
        <v>2700</v>
      </c>
      <c r="I479" s="6" t="s">
        <v>19</v>
      </c>
      <c r="J479" s="7" t="s">
        <v>20</v>
      </c>
    </row>
    <row r="480" spans="1:10" ht="15" customHeight="1" x14ac:dyDescent="0.2">
      <c r="A480" s="5" t="s">
        <v>523</v>
      </c>
      <c r="B480" s="9">
        <v>1</v>
      </c>
      <c r="C480" s="9" t="s">
        <v>16</v>
      </c>
      <c r="D480" s="9">
        <v>1</v>
      </c>
      <c r="E480" s="9">
        <v>50</v>
      </c>
      <c r="F480" s="9">
        <v>50</v>
      </c>
      <c r="G480" s="22">
        <v>0.03</v>
      </c>
      <c r="H480" s="19">
        <v>900</v>
      </c>
      <c r="I480" s="4" t="s">
        <v>19</v>
      </c>
      <c r="J480" s="1" t="s">
        <v>20</v>
      </c>
    </row>
    <row r="481" spans="1:10" ht="15" customHeight="1" x14ac:dyDescent="0.2">
      <c r="A481" s="5" t="s">
        <v>411</v>
      </c>
      <c r="B481" s="9">
        <v>1</v>
      </c>
      <c r="C481" s="9" t="s">
        <v>16</v>
      </c>
      <c r="D481" s="9">
        <v>1</v>
      </c>
      <c r="E481" s="9">
        <v>1</v>
      </c>
      <c r="F481" s="9" t="s">
        <v>16</v>
      </c>
      <c r="G481" s="22">
        <v>6.0606099999999997E-4</v>
      </c>
      <c r="H481" s="19" t="s">
        <v>16</v>
      </c>
      <c r="I481" s="4" t="s">
        <v>19</v>
      </c>
      <c r="J481" s="1" t="s">
        <v>20</v>
      </c>
    </row>
    <row r="482" spans="1:10" ht="15" customHeight="1" x14ac:dyDescent="0.2">
      <c r="A482" s="5" t="s">
        <v>412</v>
      </c>
      <c r="B482" s="9">
        <v>2</v>
      </c>
      <c r="C482" s="9" t="s">
        <v>16</v>
      </c>
      <c r="D482" s="9">
        <v>2</v>
      </c>
      <c r="E482" s="9">
        <v>7</v>
      </c>
      <c r="F482" s="9" t="s">
        <v>16</v>
      </c>
      <c r="G482" s="22">
        <v>4.2424239999999998E-3</v>
      </c>
      <c r="H482" s="19" t="s">
        <v>16</v>
      </c>
      <c r="I482" s="4" t="s">
        <v>19</v>
      </c>
      <c r="J482" s="1" t="s">
        <v>20</v>
      </c>
    </row>
    <row r="483" spans="1:10" ht="15" customHeight="1" x14ac:dyDescent="0.2">
      <c r="A483" s="5" t="s">
        <v>413</v>
      </c>
      <c r="B483" s="9">
        <v>2</v>
      </c>
      <c r="C483" s="9" t="s">
        <v>16</v>
      </c>
      <c r="D483" s="9">
        <v>2</v>
      </c>
      <c r="E483" s="9">
        <v>101</v>
      </c>
      <c r="F483" s="9">
        <v>100</v>
      </c>
      <c r="G483" s="22">
        <v>6.0606061000000003E-2</v>
      </c>
      <c r="H483" s="19">
        <v>1800</v>
      </c>
      <c r="I483" s="4" t="s">
        <v>19</v>
      </c>
      <c r="J483" s="1" t="s">
        <v>20</v>
      </c>
    </row>
    <row r="484" spans="1:10" ht="15" customHeight="1" x14ac:dyDescent="0.2">
      <c r="A484" s="5" t="s">
        <v>414</v>
      </c>
      <c r="B484" s="9">
        <v>2</v>
      </c>
      <c r="C484" s="9" t="s">
        <v>16</v>
      </c>
      <c r="D484" s="9">
        <v>2</v>
      </c>
      <c r="E484" s="9">
        <v>130</v>
      </c>
      <c r="F484" s="9">
        <v>50</v>
      </c>
      <c r="G484" s="22">
        <v>0.08</v>
      </c>
      <c r="H484" s="19" t="s">
        <v>16</v>
      </c>
      <c r="I484" s="4" t="s">
        <v>19</v>
      </c>
      <c r="J484" s="1" t="s">
        <v>20</v>
      </c>
    </row>
    <row r="485" spans="1:10" s="7" customFormat="1" ht="21" customHeight="1" x14ac:dyDescent="0.2">
      <c r="A485" s="5" t="s">
        <v>415</v>
      </c>
      <c r="B485" s="8">
        <f>SUM(B486:B499)</f>
        <v>75</v>
      </c>
      <c r="C485" s="8">
        <f t="shared" ref="C485:H485" si="73">SUM(C486:C499)</f>
        <v>7</v>
      </c>
      <c r="D485" s="8">
        <f t="shared" si="73"/>
        <v>68</v>
      </c>
      <c r="E485" s="8">
        <f t="shared" si="73"/>
        <v>2868</v>
      </c>
      <c r="F485" s="8">
        <f t="shared" si="73"/>
        <v>2286.9999999999991</v>
      </c>
      <c r="G485" s="21">
        <f t="shared" si="73"/>
        <v>1.7318181899999998</v>
      </c>
      <c r="H485" s="18">
        <f t="shared" si="73"/>
        <v>43606.818249999989</v>
      </c>
      <c r="I485" s="6" t="s">
        <v>19</v>
      </c>
      <c r="J485" s="7" t="s">
        <v>20</v>
      </c>
    </row>
    <row r="486" spans="1:10" ht="15" customHeight="1" x14ac:dyDescent="0.2">
      <c r="A486" s="5" t="s">
        <v>524</v>
      </c>
      <c r="B486" s="9">
        <v>14</v>
      </c>
      <c r="C486" s="9">
        <v>2</v>
      </c>
      <c r="D486" s="9">
        <v>12</v>
      </c>
      <c r="E486" s="9">
        <v>2138</v>
      </c>
      <c r="F486" s="9">
        <v>2111.9999999999991</v>
      </c>
      <c r="G486" s="22">
        <v>1.293030305</v>
      </c>
      <c r="H486" s="19">
        <v>38306.818179999995</v>
      </c>
      <c r="I486" s="4" t="s">
        <v>19</v>
      </c>
      <c r="J486" s="1" t="s">
        <v>20</v>
      </c>
    </row>
    <row r="487" spans="1:10" ht="15" customHeight="1" x14ac:dyDescent="0.2">
      <c r="A487" s="5" t="s">
        <v>262</v>
      </c>
      <c r="B487" s="9">
        <v>8</v>
      </c>
      <c r="C487" s="9" t="s">
        <v>16</v>
      </c>
      <c r="D487" s="9">
        <v>8</v>
      </c>
      <c r="E487" s="9">
        <v>74</v>
      </c>
      <c r="F487" s="9">
        <v>16</v>
      </c>
      <c r="G487" s="22">
        <v>4.4545455000000005E-2</v>
      </c>
      <c r="H487" s="19">
        <v>309.09092999999996</v>
      </c>
      <c r="I487" s="4" t="s">
        <v>19</v>
      </c>
      <c r="J487" s="1" t="s">
        <v>20</v>
      </c>
    </row>
    <row r="488" spans="1:10" ht="15" customHeight="1" x14ac:dyDescent="0.2">
      <c r="A488" s="5" t="s">
        <v>416</v>
      </c>
      <c r="B488" s="9">
        <v>2</v>
      </c>
      <c r="C488" s="9" t="s">
        <v>16</v>
      </c>
      <c r="D488" s="9">
        <v>2</v>
      </c>
      <c r="E488" s="9">
        <v>153</v>
      </c>
      <c r="F488" s="9">
        <v>3</v>
      </c>
      <c r="G488" s="22">
        <v>9.1818181999999998E-2</v>
      </c>
      <c r="H488" s="19">
        <v>54.545459999999999</v>
      </c>
      <c r="I488" s="4" t="s">
        <v>19</v>
      </c>
      <c r="J488" s="1" t="s">
        <v>20</v>
      </c>
    </row>
    <row r="489" spans="1:10" ht="15" customHeight="1" x14ac:dyDescent="0.2">
      <c r="A489" s="5" t="s">
        <v>417</v>
      </c>
      <c r="B489" s="9">
        <v>6</v>
      </c>
      <c r="C489" s="9" t="s">
        <v>16</v>
      </c>
      <c r="D489" s="9">
        <v>6</v>
      </c>
      <c r="E489" s="9">
        <v>10</v>
      </c>
      <c r="F489" s="9">
        <v>2</v>
      </c>
      <c r="G489" s="22">
        <v>6.0606080000000003E-3</v>
      </c>
      <c r="H489" s="19">
        <v>36.363659999999996</v>
      </c>
      <c r="I489" s="4" t="s">
        <v>19</v>
      </c>
      <c r="J489" s="1" t="s">
        <v>20</v>
      </c>
    </row>
    <row r="490" spans="1:10" ht="15" customHeight="1" x14ac:dyDescent="0.2">
      <c r="A490" s="5" t="s">
        <v>418</v>
      </c>
      <c r="B490" s="9">
        <v>2</v>
      </c>
      <c r="C490" s="9">
        <v>1</v>
      </c>
      <c r="D490" s="9">
        <v>1</v>
      </c>
      <c r="E490" s="9">
        <v>8</v>
      </c>
      <c r="F490" s="9" t="s">
        <v>16</v>
      </c>
      <c r="G490" s="22">
        <v>4.8484849999999996E-3</v>
      </c>
      <c r="H490" s="19" t="s">
        <v>16</v>
      </c>
      <c r="I490" s="4" t="s">
        <v>19</v>
      </c>
      <c r="J490" s="1" t="s">
        <v>20</v>
      </c>
    </row>
    <row r="491" spans="1:10" ht="15" customHeight="1" x14ac:dyDescent="0.2">
      <c r="A491" s="5" t="s">
        <v>419</v>
      </c>
      <c r="B491" s="9">
        <v>2</v>
      </c>
      <c r="C491" s="9" t="s">
        <v>16</v>
      </c>
      <c r="D491" s="9">
        <v>2</v>
      </c>
      <c r="E491" s="9">
        <v>41</v>
      </c>
      <c r="F491" s="9">
        <v>1</v>
      </c>
      <c r="G491" s="22">
        <v>2.3636364E-2</v>
      </c>
      <c r="H491" s="19" t="s">
        <v>16</v>
      </c>
      <c r="I491" s="4" t="s">
        <v>19</v>
      </c>
      <c r="J491" s="1" t="s">
        <v>20</v>
      </c>
    </row>
    <row r="492" spans="1:10" ht="15" customHeight="1" x14ac:dyDescent="0.2">
      <c r="A492" s="5" t="s">
        <v>164</v>
      </c>
      <c r="B492" s="9">
        <v>3</v>
      </c>
      <c r="C492" s="9" t="s">
        <v>16</v>
      </c>
      <c r="D492" s="9">
        <v>3</v>
      </c>
      <c r="E492" s="9">
        <v>8</v>
      </c>
      <c r="F492" s="9">
        <v>2</v>
      </c>
      <c r="G492" s="22">
        <v>4.8484859999999999E-3</v>
      </c>
      <c r="H492" s="19">
        <v>127.27275</v>
      </c>
      <c r="I492" s="4" t="s">
        <v>19</v>
      </c>
      <c r="J492" s="1" t="s">
        <v>20</v>
      </c>
    </row>
    <row r="493" spans="1:10" ht="15" customHeight="1" x14ac:dyDescent="0.2">
      <c r="A493" s="5" t="s">
        <v>420</v>
      </c>
      <c r="B493" s="9">
        <v>11</v>
      </c>
      <c r="C493" s="9">
        <v>2</v>
      </c>
      <c r="D493" s="9">
        <v>9</v>
      </c>
      <c r="E493" s="9">
        <v>250</v>
      </c>
      <c r="F493" s="9">
        <v>81</v>
      </c>
      <c r="G493" s="22">
        <v>0.15212121300000003</v>
      </c>
      <c r="H493" s="19">
        <v>2400.0000000000005</v>
      </c>
      <c r="I493" s="4" t="s">
        <v>19</v>
      </c>
      <c r="J493" s="1" t="s">
        <v>20</v>
      </c>
    </row>
    <row r="494" spans="1:10" ht="15" customHeight="1" x14ac:dyDescent="0.2">
      <c r="A494" s="5" t="s">
        <v>421</v>
      </c>
      <c r="B494" s="9">
        <v>9</v>
      </c>
      <c r="C494" s="9" t="s">
        <v>16</v>
      </c>
      <c r="D494" s="9">
        <v>9</v>
      </c>
      <c r="E494" s="9">
        <v>63</v>
      </c>
      <c r="F494" s="9">
        <v>35.000000000000007</v>
      </c>
      <c r="G494" s="22">
        <v>3.3939395000000004E-2</v>
      </c>
      <c r="H494" s="19">
        <v>927.27272999999991</v>
      </c>
      <c r="I494" s="4" t="s">
        <v>19</v>
      </c>
      <c r="J494" s="1" t="s">
        <v>20</v>
      </c>
    </row>
    <row r="495" spans="1:10" ht="15" customHeight="1" x14ac:dyDescent="0.2">
      <c r="A495" s="5" t="s">
        <v>422</v>
      </c>
      <c r="B495" s="9">
        <v>3</v>
      </c>
      <c r="C495" s="9" t="s">
        <v>16</v>
      </c>
      <c r="D495" s="9">
        <v>3</v>
      </c>
      <c r="E495" s="9">
        <v>23</v>
      </c>
      <c r="F495" s="9">
        <v>1</v>
      </c>
      <c r="G495" s="22">
        <v>1.1818182E-2</v>
      </c>
      <c r="H495" s="19">
        <v>36.363630000000001</v>
      </c>
      <c r="I495" s="4" t="s">
        <v>19</v>
      </c>
      <c r="J495" s="1" t="s">
        <v>20</v>
      </c>
    </row>
    <row r="496" spans="1:10" ht="15" customHeight="1" x14ac:dyDescent="0.2">
      <c r="A496" s="5" t="s">
        <v>423</v>
      </c>
      <c r="B496" s="9">
        <v>5</v>
      </c>
      <c r="C496" s="9">
        <v>1</v>
      </c>
      <c r="D496" s="9">
        <v>4</v>
      </c>
      <c r="E496" s="9">
        <v>64.999999999999986</v>
      </c>
      <c r="F496" s="9">
        <v>25</v>
      </c>
      <c r="G496" s="22">
        <v>4.3939393999999993E-2</v>
      </c>
      <c r="H496" s="19">
        <v>1209.0909000000001</v>
      </c>
      <c r="I496" s="4" t="s">
        <v>19</v>
      </c>
      <c r="J496" s="1" t="s">
        <v>20</v>
      </c>
    </row>
    <row r="497" spans="1:10" ht="15" customHeight="1" x14ac:dyDescent="0.2">
      <c r="A497" s="5" t="s">
        <v>424</v>
      </c>
      <c r="B497" s="9">
        <v>2</v>
      </c>
      <c r="C497" s="9" t="s">
        <v>16</v>
      </c>
      <c r="D497" s="9">
        <v>2</v>
      </c>
      <c r="E497" s="9">
        <v>8</v>
      </c>
      <c r="F497" s="9">
        <v>4</v>
      </c>
      <c r="G497" s="22">
        <v>4.8484840000000001E-3</v>
      </c>
      <c r="H497" s="19">
        <v>72.727260000000001</v>
      </c>
      <c r="I497" s="4" t="s">
        <v>19</v>
      </c>
      <c r="J497" s="1" t="s">
        <v>20</v>
      </c>
    </row>
    <row r="498" spans="1:10" ht="15" customHeight="1" x14ac:dyDescent="0.2">
      <c r="A498" s="5" t="s">
        <v>425</v>
      </c>
      <c r="B498" s="9">
        <v>6</v>
      </c>
      <c r="C498" s="9" t="s">
        <v>16</v>
      </c>
      <c r="D498" s="9">
        <v>6</v>
      </c>
      <c r="E498" s="9">
        <v>21</v>
      </c>
      <c r="F498" s="9">
        <v>5</v>
      </c>
      <c r="G498" s="22">
        <v>1.2727272999999999E-2</v>
      </c>
      <c r="H498" s="19">
        <v>127.27275</v>
      </c>
      <c r="I498" s="4" t="s">
        <v>19</v>
      </c>
      <c r="J498" s="1" t="s">
        <v>20</v>
      </c>
    </row>
    <row r="499" spans="1:10" ht="15" customHeight="1" x14ac:dyDescent="0.2">
      <c r="A499" s="5" t="s">
        <v>426</v>
      </c>
      <c r="B499" s="9">
        <v>2</v>
      </c>
      <c r="C499" s="9">
        <v>1</v>
      </c>
      <c r="D499" s="9">
        <v>1</v>
      </c>
      <c r="E499" s="9">
        <v>6</v>
      </c>
      <c r="F499" s="9" t="s">
        <v>16</v>
      </c>
      <c r="G499" s="22">
        <v>3.6363639999999996E-3</v>
      </c>
      <c r="H499" s="19" t="s">
        <v>16</v>
      </c>
      <c r="I499" s="4" t="s">
        <v>19</v>
      </c>
      <c r="J499" s="1" t="s">
        <v>20</v>
      </c>
    </row>
    <row r="500" spans="1:10" s="7" customFormat="1" ht="21" customHeight="1" x14ac:dyDescent="0.2">
      <c r="A500" s="5" t="s">
        <v>427</v>
      </c>
      <c r="B500" s="8">
        <f>SUM(B501:B504)</f>
        <v>9</v>
      </c>
      <c r="C500" s="8">
        <f t="shared" ref="C500:H500" si="74">SUM(C501:C504)</f>
        <v>3</v>
      </c>
      <c r="D500" s="8">
        <f t="shared" si="74"/>
        <v>6</v>
      </c>
      <c r="E500" s="8">
        <f t="shared" si="74"/>
        <v>402</v>
      </c>
      <c r="F500" s="8">
        <f t="shared" si="74"/>
        <v>76</v>
      </c>
      <c r="G500" s="21">
        <f t="shared" si="74"/>
        <v>0.24090909200000002</v>
      </c>
      <c r="H500" s="18">
        <f t="shared" si="74"/>
        <v>6454.5454600000003</v>
      </c>
      <c r="I500" s="6" t="s">
        <v>19</v>
      </c>
      <c r="J500" s="7" t="s">
        <v>20</v>
      </c>
    </row>
    <row r="501" spans="1:10" ht="15" customHeight="1" x14ac:dyDescent="0.2">
      <c r="A501" s="5" t="s">
        <v>525</v>
      </c>
      <c r="B501" s="9">
        <v>2</v>
      </c>
      <c r="C501" s="9">
        <v>1</v>
      </c>
      <c r="D501" s="9">
        <v>1</v>
      </c>
      <c r="E501" s="9">
        <v>8</v>
      </c>
      <c r="F501" s="9">
        <v>6</v>
      </c>
      <c r="G501" s="22">
        <v>6.3636370000000001E-3</v>
      </c>
      <c r="H501" s="19">
        <v>154.54545999999999</v>
      </c>
      <c r="I501" s="4" t="s">
        <v>19</v>
      </c>
      <c r="J501" s="1" t="s">
        <v>20</v>
      </c>
    </row>
    <row r="502" spans="1:10" ht="15" customHeight="1" x14ac:dyDescent="0.2">
      <c r="A502" s="5" t="s">
        <v>428</v>
      </c>
      <c r="B502" s="9">
        <v>3</v>
      </c>
      <c r="C502" s="9">
        <v>2</v>
      </c>
      <c r="D502" s="9">
        <v>1</v>
      </c>
      <c r="E502" s="9">
        <v>371</v>
      </c>
      <c r="F502" s="9">
        <v>70</v>
      </c>
      <c r="G502" s="22">
        <v>0.22060606099999999</v>
      </c>
      <c r="H502" s="19">
        <v>6300</v>
      </c>
      <c r="I502" s="4" t="s">
        <v>19</v>
      </c>
      <c r="J502" s="1" t="s">
        <v>20</v>
      </c>
    </row>
    <row r="503" spans="1:10" ht="15" customHeight="1" x14ac:dyDescent="0.2">
      <c r="A503" s="5" t="s">
        <v>429</v>
      </c>
      <c r="B503" s="9">
        <v>1</v>
      </c>
      <c r="C503" s="9" t="s">
        <v>16</v>
      </c>
      <c r="D503" s="9">
        <v>1</v>
      </c>
      <c r="E503" s="9">
        <v>8</v>
      </c>
      <c r="F503" s="9" t="s">
        <v>16</v>
      </c>
      <c r="G503" s="22">
        <v>4.8484849999999996E-3</v>
      </c>
      <c r="H503" s="19" t="s">
        <v>16</v>
      </c>
      <c r="I503" s="4" t="s">
        <v>19</v>
      </c>
      <c r="J503" s="1" t="s">
        <v>20</v>
      </c>
    </row>
    <row r="504" spans="1:10" ht="15" customHeight="1" x14ac:dyDescent="0.2">
      <c r="A504" s="5" t="s">
        <v>430</v>
      </c>
      <c r="B504" s="9">
        <v>3</v>
      </c>
      <c r="C504" s="9" t="s">
        <v>16</v>
      </c>
      <c r="D504" s="9">
        <v>3</v>
      </c>
      <c r="E504" s="9">
        <v>15</v>
      </c>
      <c r="F504" s="9" t="s">
        <v>16</v>
      </c>
      <c r="G504" s="22">
        <v>9.0909089999999994E-3</v>
      </c>
      <c r="H504" s="19" t="s">
        <v>16</v>
      </c>
      <c r="I504" s="4" t="s">
        <v>19</v>
      </c>
      <c r="J504" s="1" t="s">
        <v>20</v>
      </c>
    </row>
    <row r="505" spans="1:10" s="7" customFormat="1" ht="21" customHeight="1" x14ac:dyDescent="0.2">
      <c r="A505" s="5" t="s">
        <v>431</v>
      </c>
      <c r="B505" s="8">
        <f>SUM(B506:B509)</f>
        <v>8</v>
      </c>
      <c r="C505" s="8">
        <f t="shared" ref="C505:H505" si="75">SUM(C506:C509)</f>
        <v>1</v>
      </c>
      <c r="D505" s="8">
        <f t="shared" si="75"/>
        <v>7</v>
      </c>
      <c r="E505" s="8">
        <f t="shared" si="75"/>
        <v>1226</v>
      </c>
      <c r="F505" s="8">
        <f t="shared" si="75"/>
        <v>704</v>
      </c>
      <c r="G505" s="21">
        <f t="shared" si="75"/>
        <v>1.015757577</v>
      </c>
      <c r="H505" s="18">
        <f t="shared" si="75"/>
        <v>30181.818180000002</v>
      </c>
      <c r="I505" s="6" t="s">
        <v>19</v>
      </c>
      <c r="J505" s="7" t="s">
        <v>20</v>
      </c>
    </row>
    <row r="506" spans="1:10" ht="15" customHeight="1" x14ac:dyDescent="0.2">
      <c r="A506" s="5" t="s">
        <v>526</v>
      </c>
      <c r="B506" s="9">
        <v>5</v>
      </c>
      <c r="C506" s="9">
        <v>1</v>
      </c>
      <c r="D506" s="9">
        <v>4</v>
      </c>
      <c r="E506" s="9">
        <v>1216</v>
      </c>
      <c r="F506" s="9">
        <v>704</v>
      </c>
      <c r="G506" s="22">
        <v>1.00969697</v>
      </c>
      <c r="H506" s="19">
        <v>30181.818180000002</v>
      </c>
      <c r="I506" s="4" t="s">
        <v>19</v>
      </c>
      <c r="J506" s="1" t="s">
        <v>20</v>
      </c>
    </row>
    <row r="507" spans="1:10" ht="15" customHeight="1" x14ac:dyDescent="0.2">
      <c r="A507" s="5" t="s">
        <v>432</v>
      </c>
      <c r="B507" s="9">
        <v>1</v>
      </c>
      <c r="C507" s="9" t="s">
        <v>16</v>
      </c>
      <c r="D507" s="9">
        <v>1</v>
      </c>
      <c r="E507" s="9">
        <v>1</v>
      </c>
      <c r="F507" s="9" t="s">
        <v>16</v>
      </c>
      <c r="G507" s="22">
        <v>6.0606099999999997E-4</v>
      </c>
      <c r="H507" s="19" t="s">
        <v>16</v>
      </c>
      <c r="I507" s="4" t="s">
        <v>19</v>
      </c>
      <c r="J507" s="1" t="s">
        <v>20</v>
      </c>
    </row>
    <row r="508" spans="1:10" ht="15" customHeight="1" x14ac:dyDescent="0.2">
      <c r="A508" s="5" t="s">
        <v>342</v>
      </c>
      <c r="B508" s="9">
        <v>1</v>
      </c>
      <c r="C508" s="9" t="s">
        <v>16</v>
      </c>
      <c r="D508" s="9">
        <v>1</v>
      </c>
      <c r="E508" s="9">
        <v>1</v>
      </c>
      <c r="F508" s="9" t="s">
        <v>16</v>
      </c>
      <c r="G508" s="22">
        <v>6.0606099999999997E-4</v>
      </c>
      <c r="H508" s="19" t="s">
        <v>16</v>
      </c>
      <c r="I508" s="4" t="s">
        <v>19</v>
      </c>
      <c r="J508" s="1" t="s">
        <v>20</v>
      </c>
    </row>
    <row r="509" spans="1:10" ht="15" customHeight="1" x14ac:dyDescent="0.2">
      <c r="A509" s="5" t="s">
        <v>433</v>
      </c>
      <c r="B509" s="9">
        <v>1</v>
      </c>
      <c r="C509" s="9" t="s">
        <v>16</v>
      </c>
      <c r="D509" s="9">
        <v>1</v>
      </c>
      <c r="E509" s="9">
        <v>8</v>
      </c>
      <c r="F509" s="9" t="s">
        <v>16</v>
      </c>
      <c r="G509" s="22">
        <v>4.8484849999999996E-3</v>
      </c>
      <c r="H509" s="19" t="s">
        <v>16</v>
      </c>
      <c r="I509" s="4" t="s">
        <v>19</v>
      </c>
      <c r="J509" s="1" t="s">
        <v>20</v>
      </c>
    </row>
    <row r="510" spans="1:10" s="7" customFormat="1" ht="21" customHeight="1" x14ac:dyDescent="0.2">
      <c r="A510" s="5" t="s">
        <v>11</v>
      </c>
      <c r="B510" s="8">
        <f>SUM(B511)</f>
        <v>4</v>
      </c>
      <c r="C510" s="8">
        <f t="shared" ref="C510:H510" si="76">SUM(C511)</f>
        <v>0</v>
      </c>
      <c r="D510" s="8">
        <f t="shared" si="76"/>
        <v>4</v>
      </c>
      <c r="E510" s="8">
        <f t="shared" si="76"/>
        <v>61</v>
      </c>
      <c r="F510" s="8">
        <f t="shared" si="76"/>
        <v>30</v>
      </c>
      <c r="G510" s="21">
        <f t="shared" si="76"/>
        <v>3.2727273000000001E-2</v>
      </c>
      <c r="H510" s="18">
        <f t="shared" si="76"/>
        <v>781.81817999999998</v>
      </c>
      <c r="I510" s="6" t="s">
        <v>19</v>
      </c>
      <c r="J510" s="7" t="s">
        <v>20</v>
      </c>
    </row>
    <row r="511" spans="1:10" s="7" customFormat="1" ht="21" customHeight="1" x14ac:dyDescent="0.2">
      <c r="A511" s="5" t="s">
        <v>434</v>
      </c>
      <c r="B511" s="8">
        <f>SUM(B512:B513)</f>
        <v>4</v>
      </c>
      <c r="C511" s="8">
        <f t="shared" ref="C511:H511" si="77">SUM(C512:C513)</f>
        <v>0</v>
      </c>
      <c r="D511" s="8">
        <f t="shared" si="77"/>
        <v>4</v>
      </c>
      <c r="E511" s="8">
        <f t="shared" si="77"/>
        <v>61</v>
      </c>
      <c r="F511" s="8">
        <f t="shared" si="77"/>
        <v>30</v>
      </c>
      <c r="G511" s="21">
        <f t="shared" si="77"/>
        <v>3.2727273000000001E-2</v>
      </c>
      <c r="H511" s="18">
        <f t="shared" si="77"/>
        <v>781.81817999999998</v>
      </c>
      <c r="I511" s="6" t="s">
        <v>19</v>
      </c>
      <c r="J511" s="7" t="s">
        <v>20</v>
      </c>
    </row>
    <row r="512" spans="1:10" ht="15" customHeight="1" x14ac:dyDescent="0.2">
      <c r="A512" s="5" t="s">
        <v>435</v>
      </c>
      <c r="B512" s="9">
        <v>2</v>
      </c>
      <c r="C512" s="9" t="s">
        <v>16</v>
      </c>
      <c r="D512" s="9">
        <v>2</v>
      </c>
      <c r="E512" s="9">
        <v>18</v>
      </c>
      <c r="F512" s="9">
        <v>10</v>
      </c>
      <c r="G512" s="22">
        <v>1.0909090999999999E-2</v>
      </c>
      <c r="H512" s="19">
        <v>181.81818000000001</v>
      </c>
      <c r="I512" s="4" t="s">
        <v>19</v>
      </c>
      <c r="J512" s="1" t="s">
        <v>20</v>
      </c>
    </row>
    <row r="513" spans="1:10" ht="15" customHeight="1" x14ac:dyDescent="0.2">
      <c r="A513" s="5" t="s">
        <v>436</v>
      </c>
      <c r="B513" s="9">
        <v>2</v>
      </c>
      <c r="C513" s="9" t="s">
        <v>16</v>
      </c>
      <c r="D513" s="9">
        <v>2</v>
      </c>
      <c r="E513" s="9">
        <v>43</v>
      </c>
      <c r="F513" s="9">
        <v>20</v>
      </c>
      <c r="G513" s="22">
        <v>2.1818181999999998E-2</v>
      </c>
      <c r="H513" s="19">
        <v>600</v>
      </c>
      <c r="I513" s="4" t="s">
        <v>19</v>
      </c>
      <c r="J513" s="1" t="s">
        <v>20</v>
      </c>
    </row>
    <row r="514" spans="1:10" s="7" customFormat="1" ht="21" customHeight="1" x14ac:dyDescent="0.2">
      <c r="A514" s="5" t="s">
        <v>14</v>
      </c>
      <c r="B514" s="8">
        <f>SUM(B515)</f>
        <v>1</v>
      </c>
      <c r="C514" s="8">
        <f t="shared" ref="C514:H515" si="78">SUM(C515)</f>
        <v>0</v>
      </c>
      <c r="D514" s="8">
        <f t="shared" si="78"/>
        <v>1</v>
      </c>
      <c r="E514" s="8">
        <f t="shared" si="78"/>
        <v>3</v>
      </c>
      <c r="F514" s="8">
        <f t="shared" si="78"/>
        <v>0</v>
      </c>
      <c r="G514" s="21">
        <f t="shared" si="78"/>
        <v>1.818182E-3</v>
      </c>
      <c r="H514" s="18">
        <f t="shared" si="78"/>
        <v>0</v>
      </c>
      <c r="I514" s="6" t="s">
        <v>19</v>
      </c>
      <c r="J514" s="7" t="s">
        <v>20</v>
      </c>
    </row>
    <row r="515" spans="1:10" s="7" customFormat="1" ht="21" customHeight="1" x14ac:dyDescent="0.2">
      <c r="A515" s="5" t="s">
        <v>437</v>
      </c>
      <c r="B515" s="8">
        <f>SUM(B516)</f>
        <v>1</v>
      </c>
      <c r="C515" s="8">
        <f t="shared" si="78"/>
        <v>0</v>
      </c>
      <c r="D515" s="8">
        <f t="shared" si="78"/>
        <v>1</v>
      </c>
      <c r="E515" s="8">
        <f t="shared" si="78"/>
        <v>3</v>
      </c>
      <c r="F515" s="8">
        <f t="shared" si="78"/>
        <v>0</v>
      </c>
      <c r="G515" s="21">
        <f t="shared" si="78"/>
        <v>1.818182E-3</v>
      </c>
      <c r="H515" s="18">
        <f t="shared" si="78"/>
        <v>0</v>
      </c>
      <c r="I515" s="6" t="s">
        <v>19</v>
      </c>
      <c r="J515" s="7" t="s">
        <v>20</v>
      </c>
    </row>
    <row r="516" spans="1:10" ht="15" customHeight="1" x14ac:dyDescent="0.2">
      <c r="A516" s="5" t="s">
        <v>438</v>
      </c>
      <c r="B516" s="9">
        <v>1</v>
      </c>
      <c r="C516" s="9" t="s">
        <v>16</v>
      </c>
      <c r="D516" s="9">
        <v>1</v>
      </c>
      <c r="E516" s="9">
        <v>3</v>
      </c>
      <c r="F516" s="9" t="s">
        <v>16</v>
      </c>
      <c r="G516" s="22">
        <v>1.818182E-3</v>
      </c>
      <c r="H516" s="19" t="s">
        <v>16</v>
      </c>
      <c r="I516" s="4" t="s">
        <v>19</v>
      </c>
      <c r="J516" s="1" t="s">
        <v>20</v>
      </c>
    </row>
    <row r="517" spans="1:10" s="7" customFormat="1" ht="21" customHeight="1" x14ac:dyDescent="0.2">
      <c r="A517" s="5" t="s">
        <v>15</v>
      </c>
      <c r="B517" s="8">
        <f>SUM(B518+B523+B527+B531+B536+B540+B543+B547+B552)</f>
        <v>33</v>
      </c>
      <c r="C517" s="8">
        <f t="shared" ref="C517:H517" si="79">SUM(C518+C523+C527+C531+C536+C540+C543+C547+C552)</f>
        <v>6</v>
      </c>
      <c r="D517" s="8">
        <f t="shared" si="79"/>
        <v>27</v>
      </c>
      <c r="E517" s="8">
        <f t="shared" si="79"/>
        <v>1040</v>
      </c>
      <c r="F517" s="8">
        <f t="shared" si="79"/>
        <v>154</v>
      </c>
      <c r="G517" s="21">
        <f t="shared" si="79"/>
        <v>0.62848484900000001</v>
      </c>
      <c r="H517" s="18">
        <f t="shared" si="79"/>
        <v>8195.4545600000001</v>
      </c>
      <c r="I517" s="6" t="s">
        <v>19</v>
      </c>
      <c r="J517" s="7" t="s">
        <v>20</v>
      </c>
    </row>
    <row r="518" spans="1:10" s="7" customFormat="1" ht="21" customHeight="1" x14ac:dyDescent="0.2">
      <c r="A518" s="5" t="s">
        <v>439</v>
      </c>
      <c r="B518" s="8">
        <f>SUM(B519:B522)</f>
        <v>7</v>
      </c>
      <c r="C518" s="8">
        <f t="shared" ref="C518:H518" si="80">SUM(C519:C522)</f>
        <v>2</v>
      </c>
      <c r="D518" s="8">
        <f t="shared" si="80"/>
        <v>5</v>
      </c>
      <c r="E518" s="8">
        <f t="shared" si="80"/>
        <v>45</v>
      </c>
      <c r="F518" s="8">
        <f t="shared" si="80"/>
        <v>18</v>
      </c>
      <c r="G518" s="21">
        <f t="shared" si="80"/>
        <v>2.7272726999999997E-2</v>
      </c>
      <c r="H518" s="18">
        <f t="shared" si="80"/>
        <v>363.63635999999997</v>
      </c>
      <c r="I518" s="6" t="s">
        <v>19</v>
      </c>
      <c r="J518" s="7" t="s">
        <v>20</v>
      </c>
    </row>
    <row r="519" spans="1:10" ht="15" customHeight="1" x14ac:dyDescent="0.2">
      <c r="A519" s="5" t="s">
        <v>440</v>
      </c>
      <c r="B519" s="9">
        <v>1</v>
      </c>
      <c r="C519" s="9" t="s">
        <v>16</v>
      </c>
      <c r="D519" s="9">
        <v>1</v>
      </c>
      <c r="E519" s="9">
        <v>3</v>
      </c>
      <c r="F519" s="9">
        <v>3</v>
      </c>
      <c r="G519" s="22">
        <v>1.818182E-3</v>
      </c>
      <c r="H519" s="19">
        <v>54.545459999999999</v>
      </c>
      <c r="I519" s="4" t="s">
        <v>19</v>
      </c>
      <c r="J519" s="1" t="s">
        <v>20</v>
      </c>
    </row>
    <row r="520" spans="1:10" ht="15" customHeight="1" x14ac:dyDescent="0.2">
      <c r="A520" s="5" t="s">
        <v>441</v>
      </c>
      <c r="B520" s="9">
        <v>1</v>
      </c>
      <c r="C520" s="9" t="s">
        <v>16</v>
      </c>
      <c r="D520" s="9">
        <v>1</v>
      </c>
      <c r="E520" s="9">
        <v>3</v>
      </c>
      <c r="F520" s="9" t="s">
        <v>16</v>
      </c>
      <c r="G520" s="22">
        <v>1.818182E-3</v>
      </c>
      <c r="H520" s="19" t="s">
        <v>16</v>
      </c>
      <c r="I520" s="4" t="s">
        <v>19</v>
      </c>
      <c r="J520" s="1" t="s">
        <v>20</v>
      </c>
    </row>
    <row r="521" spans="1:10" ht="15" customHeight="1" x14ac:dyDescent="0.2">
      <c r="A521" s="5" t="s">
        <v>442</v>
      </c>
      <c r="B521" s="9">
        <v>1</v>
      </c>
      <c r="C521" s="9" t="s">
        <v>16</v>
      </c>
      <c r="D521" s="9">
        <v>1</v>
      </c>
      <c r="E521" s="9">
        <v>10</v>
      </c>
      <c r="F521" s="9">
        <v>3</v>
      </c>
      <c r="G521" s="22">
        <v>6.0606059999999996E-3</v>
      </c>
      <c r="H521" s="19">
        <v>181.81818000000001</v>
      </c>
      <c r="I521" s="4" t="s">
        <v>19</v>
      </c>
      <c r="J521" s="1" t="s">
        <v>20</v>
      </c>
    </row>
    <row r="522" spans="1:10" ht="15" customHeight="1" x14ac:dyDescent="0.2">
      <c r="A522" s="5" t="s">
        <v>443</v>
      </c>
      <c r="B522" s="9">
        <v>4</v>
      </c>
      <c r="C522" s="9">
        <v>2</v>
      </c>
      <c r="D522" s="9">
        <v>2</v>
      </c>
      <c r="E522" s="9">
        <v>29</v>
      </c>
      <c r="F522" s="9">
        <v>12</v>
      </c>
      <c r="G522" s="22">
        <v>1.7575756999999997E-2</v>
      </c>
      <c r="H522" s="19">
        <v>127.27271999999999</v>
      </c>
      <c r="I522" s="4" t="s">
        <v>19</v>
      </c>
      <c r="J522" s="1" t="s">
        <v>20</v>
      </c>
    </row>
    <row r="523" spans="1:10" s="7" customFormat="1" ht="21" customHeight="1" x14ac:dyDescent="0.2">
      <c r="A523" s="5" t="s">
        <v>444</v>
      </c>
      <c r="B523" s="8">
        <f>SUM(B524:B526)</f>
        <v>4</v>
      </c>
      <c r="C523" s="8">
        <f t="shared" ref="C523:H523" si="81">SUM(C524:C526)</f>
        <v>2</v>
      </c>
      <c r="D523" s="8">
        <f t="shared" si="81"/>
        <v>2</v>
      </c>
      <c r="E523" s="8">
        <f t="shared" si="81"/>
        <v>37</v>
      </c>
      <c r="F523" s="8">
        <f t="shared" si="81"/>
        <v>5</v>
      </c>
      <c r="G523" s="21">
        <f t="shared" si="81"/>
        <v>2.0303030999999999E-2</v>
      </c>
      <c r="H523" s="18">
        <f t="shared" si="81"/>
        <v>159.09091999999998</v>
      </c>
      <c r="I523" s="6" t="s">
        <v>19</v>
      </c>
      <c r="J523" s="7" t="s">
        <v>20</v>
      </c>
    </row>
    <row r="524" spans="1:10" ht="15" customHeight="1" x14ac:dyDescent="0.2">
      <c r="A524" s="5" t="s">
        <v>445</v>
      </c>
      <c r="B524" s="9">
        <v>1</v>
      </c>
      <c r="C524" s="9">
        <v>1</v>
      </c>
      <c r="D524" s="9" t="s">
        <v>16</v>
      </c>
      <c r="E524" s="9">
        <v>3</v>
      </c>
      <c r="F524" s="9">
        <v>3</v>
      </c>
      <c r="G524" s="22">
        <v>1.818182E-3</v>
      </c>
      <c r="H524" s="19">
        <v>50</v>
      </c>
      <c r="I524" s="4" t="s">
        <v>19</v>
      </c>
      <c r="J524" s="1" t="s">
        <v>20</v>
      </c>
    </row>
    <row r="525" spans="1:10" ht="15" customHeight="1" x14ac:dyDescent="0.2">
      <c r="A525" s="5" t="s">
        <v>446</v>
      </c>
      <c r="B525" s="9">
        <v>2</v>
      </c>
      <c r="C525" s="9">
        <v>1</v>
      </c>
      <c r="D525" s="9">
        <v>1</v>
      </c>
      <c r="E525" s="9">
        <v>14</v>
      </c>
      <c r="F525" s="9">
        <v>2</v>
      </c>
      <c r="G525" s="22">
        <v>8.4848489999999992E-3</v>
      </c>
      <c r="H525" s="19">
        <v>109.09092</v>
      </c>
      <c r="I525" s="4" t="s">
        <v>19</v>
      </c>
      <c r="J525" s="1" t="s">
        <v>20</v>
      </c>
    </row>
    <row r="526" spans="1:10" ht="15" customHeight="1" x14ac:dyDescent="0.2">
      <c r="A526" s="5" t="s">
        <v>447</v>
      </c>
      <c r="B526" s="9">
        <v>1</v>
      </c>
      <c r="C526" s="9" t="s">
        <v>16</v>
      </c>
      <c r="D526" s="9">
        <v>1</v>
      </c>
      <c r="E526" s="9">
        <v>20</v>
      </c>
      <c r="F526" s="9" t="s">
        <v>16</v>
      </c>
      <c r="G526" s="22">
        <v>0.01</v>
      </c>
      <c r="H526" s="19" t="s">
        <v>16</v>
      </c>
      <c r="I526" s="4" t="s">
        <v>19</v>
      </c>
      <c r="J526" s="1" t="s">
        <v>20</v>
      </c>
    </row>
    <row r="527" spans="1:10" s="7" customFormat="1" ht="21" customHeight="1" x14ac:dyDescent="0.2">
      <c r="A527" s="5" t="s">
        <v>448</v>
      </c>
      <c r="B527" s="8">
        <f>SUM(B528:B530)</f>
        <v>4</v>
      </c>
      <c r="C527" s="8">
        <f t="shared" ref="C527:H527" si="82">SUM(C528:C530)</f>
        <v>1</v>
      </c>
      <c r="D527" s="8">
        <f t="shared" si="82"/>
        <v>3</v>
      </c>
      <c r="E527" s="8">
        <f t="shared" si="82"/>
        <v>14</v>
      </c>
      <c r="F527" s="8">
        <f t="shared" si="82"/>
        <v>6</v>
      </c>
      <c r="G527" s="21">
        <f t="shared" si="82"/>
        <v>8.4848489999999992E-3</v>
      </c>
      <c r="H527" s="18">
        <f t="shared" si="82"/>
        <v>127.27271999999999</v>
      </c>
      <c r="I527" s="6" t="s">
        <v>19</v>
      </c>
      <c r="J527" s="7" t="s">
        <v>20</v>
      </c>
    </row>
    <row r="528" spans="1:10" ht="15" customHeight="1" x14ac:dyDescent="0.2">
      <c r="A528" s="5" t="s">
        <v>449</v>
      </c>
      <c r="B528" s="9">
        <v>2</v>
      </c>
      <c r="C528" s="9" t="s">
        <v>16</v>
      </c>
      <c r="D528" s="9">
        <v>2</v>
      </c>
      <c r="E528" s="9">
        <v>7</v>
      </c>
      <c r="F528" s="9" t="s">
        <v>16</v>
      </c>
      <c r="G528" s="22">
        <v>4.2424250000000002E-3</v>
      </c>
      <c r="H528" s="19" t="s">
        <v>16</v>
      </c>
      <c r="I528" s="4" t="s">
        <v>19</v>
      </c>
      <c r="J528" s="1" t="s">
        <v>20</v>
      </c>
    </row>
    <row r="529" spans="1:10" ht="15" customHeight="1" x14ac:dyDescent="0.2">
      <c r="A529" s="5" t="s">
        <v>450</v>
      </c>
      <c r="B529" s="9">
        <v>1</v>
      </c>
      <c r="C529" s="9">
        <v>1</v>
      </c>
      <c r="D529" s="9" t="s">
        <v>16</v>
      </c>
      <c r="E529" s="9">
        <v>3</v>
      </c>
      <c r="F529" s="9">
        <v>2</v>
      </c>
      <c r="G529" s="22">
        <v>1.818182E-3</v>
      </c>
      <c r="H529" s="19">
        <v>54.545459999999999</v>
      </c>
      <c r="I529" s="4" t="s">
        <v>19</v>
      </c>
      <c r="J529" s="1" t="s">
        <v>20</v>
      </c>
    </row>
    <row r="530" spans="1:10" ht="15" customHeight="1" x14ac:dyDescent="0.2">
      <c r="A530" s="5" t="s">
        <v>451</v>
      </c>
      <c r="B530" s="9">
        <v>1</v>
      </c>
      <c r="C530" s="9" t="s">
        <v>16</v>
      </c>
      <c r="D530" s="9">
        <v>1</v>
      </c>
      <c r="E530" s="9">
        <v>4</v>
      </c>
      <c r="F530" s="9">
        <v>4</v>
      </c>
      <c r="G530" s="22">
        <v>2.4242420000000001E-3</v>
      </c>
      <c r="H530" s="19">
        <v>72.727260000000001</v>
      </c>
      <c r="I530" s="4" t="s">
        <v>19</v>
      </c>
      <c r="J530" s="1" t="s">
        <v>20</v>
      </c>
    </row>
    <row r="531" spans="1:10" s="7" customFormat="1" ht="21" customHeight="1" x14ac:dyDescent="0.2">
      <c r="A531" s="5" t="s">
        <v>452</v>
      </c>
      <c r="B531" s="8">
        <f>SUM(B532:B535)</f>
        <v>4</v>
      </c>
      <c r="C531" s="8">
        <f t="shared" ref="C531:H531" si="83">SUM(C532:C535)</f>
        <v>1</v>
      </c>
      <c r="D531" s="8">
        <f t="shared" si="83"/>
        <v>3</v>
      </c>
      <c r="E531" s="8">
        <f t="shared" si="83"/>
        <v>29</v>
      </c>
      <c r="F531" s="8">
        <f t="shared" si="83"/>
        <v>3</v>
      </c>
      <c r="G531" s="21">
        <f t="shared" si="83"/>
        <v>1.9090909000000003E-2</v>
      </c>
      <c r="H531" s="18">
        <f t="shared" si="83"/>
        <v>54.545459999999999</v>
      </c>
      <c r="I531" s="6" t="s">
        <v>19</v>
      </c>
      <c r="J531" s="7" t="s">
        <v>20</v>
      </c>
    </row>
    <row r="532" spans="1:10" ht="15" customHeight="1" x14ac:dyDescent="0.2">
      <c r="A532" s="5" t="s">
        <v>527</v>
      </c>
      <c r="B532" s="9">
        <v>1</v>
      </c>
      <c r="C532" s="9" t="s">
        <v>16</v>
      </c>
      <c r="D532" s="9">
        <v>1</v>
      </c>
      <c r="E532" s="9">
        <v>9</v>
      </c>
      <c r="F532" s="9" t="s">
        <v>16</v>
      </c>
      <c r="G532" s="22">
        <v>5.4545449999999999E-3</v>
      </c>
      <c r="H532" s="19" t="s">
        <v>16</v>
      </c>
      <c r="I532" s="4" t="s">
        <v>19</v>
      </c>
      <c r="J532" s="1" t="s">
        <v>20</v>
      </c>
    </row>
    <row r="533" spans="1:10" ht="15" customHeight="1" x14ac:dyDescent="0.2">
      <c r="A533" s="5" t="s">
        <v>453</v>
      </c>
      <c r="B533" s="9">
        <v>1</v>
      </c>
      <c r="C533" s="9" t="s">
        <v>16</v>
      </c>
      <c r="D533" s="9">
        <v>1</v>
      </c>
      <c r="E533" s="9">
        <v>12</v>
      </c>
      <c r="F533" s="9" t="s">
        <v>16</v>
      </c>
      <c r="G533" s="22">
        <v>7.2727269999999997E-3</v>
      </c>
      <c r="H533" s="19" t="s">
        <v>16</v>
      </c>
      <c r="I533" s="4" t="s">
        <v>19</v>
      </c>
      <c r="J533" s="1" t="s">
        <v>20</v>
      </c>
    </row>
    <row r="534" spans="1:10" ht="15" customHeight="1" x14ac:dyDescent="0.2">
      <c r="A534" s="5" t="s">
        <v>454</v>
      </c>
      <c r="B534" s="9">
        <v>1</v>
      </c>
      <c r="C534" s="9">
        <v>1</v>
      </c>
      <c r="D534" s="9" t="s">
        <v>16</v>
      </c>
      <c r="E534" s="9">
        <v>5</v>
      </c>
      <c r="F534" s="9" t="s">
        <v>16</v>
      </c>
      <c r="G534" s="22">
        <v>4.5454550000000003E-3</v>
      </c>
      <c r="H534" s="19" t="s">
        <v>16</v>
      </c>
      <c r="I534" s="4" t="s">
        <v>19</v>
      </c>
      <c r="J534" s="1" t="s">
        <v>20</v>
      </c>
    </row>
    <row r="535" spans="1:10" ht="15" customHeight="1" x14ac:dyDescent="0.2">
      <c r="A535" s="5" t="s">
        <v>455</v>
      </c>
      <c r="B535" s="9">
        <v>1</v>
      </c>
      <c r="C535" s="9" t="s">
        <v>16</v>
      </c>
      <c r="D535" s="9">
        <v>1</v>
      </c>
      <c r="E535" s="9">
        <v>3</v>
      </c>
      <c r="F535" s="9">
        <v>3</v>
      </c>
      <c r="G535" s="22">
        <v>1.818182E-3</v>
      </c>
      <c r="H535" s="19">
        <v>54.545459999999999</v>
      </c>
      <c r="I535" s="4" t="s">
        <v>19</v>
      </c>
      <c r="J535" s="1" t="s">
        <v>20</v>
      </c>
    </row>
    <row r="536" spans="1:10" s="7" customFormat="1" ht="21" customHeight="1" x14ac:dyDescent="0.2">
      <c r="A536" s="5" t="s">
        <v>456</v>
      </c>
      <c r="B536" s="8">
        <f>SUM(B537:B539)</f>
        <v>3</v>
      </c>
      <c r="C536" s="8">
        <f>SUM(C537:C539)</f>
        <v>0</v>
      </c>
      <c r="D536" s="8">
        <f t="shared" ref="D536:H536" si="84">SUM(D537:D539)</f>
        <v>3</v>
      </c>
      <c r="E536" s="8">
        <f t="shared" si="84"/>
        <v>18</v>
      </c>
      <c r="F536" s="8">
        <f t="shared" si="84"/>
        <v>5</v>
      </c>
      <c r="G536" s="21">
        <f t="shared" si="84"/>
        <v>1.0909090999999999E-2</v>
      </c>
      <c r="H536" s="18">
        <f t="shared" si="84"/>
        <v>290.90909999999997</v>
      </c>
      <c r="I536" s="6" t="s">
        <v>19</v>
      </c>
      <c r="J536" s="7" t="s">
        <v>20</v>
      </c>
    </row>
    <row r="537" spans="1:10" ht="15" customHeight="1" x14ac:dyDescent="0.2">
      <c r="A537" s="5" t="s">
        <v>528</v>
      </c>
      <c r="B537" s="9">
        <v>1</v>
      </c>
      <c r="C537" s="9" t="s">
        <v>16</v>
      </c>
      <c r="D537" s="9">
        <v>1</v>
      </c>
      <c r="E537" s="9">
        <v>1</v>
      </c>
      <c r="F537" s="9">
        <v>1</v>
      </c>
      <c r="G537" s="22">
        <v>6.0606099999999997E-4</v>
      </c>
      <c r="H537" s="19">
        <v>18.181829999999998</v>
      </c>
      <c r="I537" s="4" t="s">
        <v>19</v>
      </c>
      <c r="J537" s="1" t="s">
        <v>20</v>
      </c>
    </row>
    <row r="538" spans="1:10" ht="15" customHeight="1" x14ac:dyDescent="0.2">
      <c r="A538" s="5" t="s">
        <v>457</v>
      </c>
      <c r="B538" s="9">
        <v>1</v>
      </c>
      <c r="C538" s="9" t="s">
        <v>16</v>
      </c>
      <c r="D538" s="9">
        <v>1</v>
      </c>
      <c r="E538" s="9">
        <v>2</v>
      </c>
      <c r="F538" s="9" t="s">
        <v>16</v>
      </c>
      <c r="G538" s="22">
        <v>1.212121E-3</v>
      </c>
      <c r="H538" s="19" t="s">
        <v>16</v>
      </c>
      <c r="I538" s="4" t="s">
        <v>19</v>
      </c>
      <c r="J538" s="1" t="s">
        <v>20</v>
      </c>
    </row>
    <row r="539" spans="1:10" ht="15" customHeight="1" x14ac:dyDescent="0.2">
      <c r="A539" s="5" t="s">
        <v>458</v>
      </c>
      <c r="B539" s="9">
        <v>1</v>
      </c>
      <c r="C539" s="9" t="s">
        <v>16</v>
      </c>
      <c r="D539" s="9">
        <v>1</v>
      </c>
      <c r="E539" s="9">
        <v>15</v>
      </c>
      <c r="F539" s="9">
        <v>4</v>
      </c>
      <c r="G539" s="22">
        <v>9.0909089999999994E-3</v>
      </c>
      <c r="H539" s="19">
        <v>272.72726999999998</v>
      </c>
      <c r="I539" s="4" t="s">
        <v>19</v>
      </c>
      <c r="J539" s="1" t="s">
        <v>20</v>
      </c>
    </row>
    <row r="540" spans="1:10" s="7" customFormat="1" ht="21" customHeight="1" x14ac:dyDescent="0.2">
      <c r="A540" s="5" t="s">
        <v>459</v>
      </c>
      <c r="B540" s="8">
        <f>SUM(B541:B542)</f>
        <v>2</v>
      </c>
      <c r="C540" s="8">
        <f t="shared" ref="C540:H540" si="85">SUM(C541:C542)</f>
        <v>0</v>
      </c>
      <c r="D540" s="8">
        <f t="shared" si="85"/>
        <v>2</v>
      </c>
      <c r="E540" s="8">
        <f t="shared" si="85"/>
        <v>65</v>
      </c>
      <c r="F540" s="8">
        <f t="shared" si="85"/>
        <v>15</v>
      </c>
      <c r="G540" s="21">
        <f t="shared" si="85"/>
        <v>3.9090909E-2</v>
      </c>
      <c r="H540" s="18">
        <f t="shared" si="85"/>
        <v>0</v>
      </c>
      <c r="I540" s="6" t="s">
        <v>19</v>
      </c>
      <c r="J540" s="7" t="s">
        <v>20</v>
      </c>
    </row>
    <row r="541" spans="1:10" ht="15" customHeight="1" x14ac:dyDescent="0.2">
      <c r="A541" s="5" t="s">
        <v>529</v>
      </c>
      <c r="B541" s="9">
        <v>1</v>
      </c>
      <c r="C541" s="9" t="s">
        <v>16</v>
      </c>
      <c r="D541" s="9">
        <v>1</v>
      </c>
      <c r="E541" s="9">
        <v>50</v>
      </c>
      <c r="F541" s="9" t="s">
        <v>16</v>
      </c>
      <c r="G541" s="22">
        <v>0.03</v>
      </c>
      <c r="H541" s="19" t="s">
        <v>16</v>
      </c>
      <c r="I541" s="4" t="s">
        <v>19</v>
      </c>
      <c r="J541" s="1" t="s">
        <v>20</v>
      </c>
    </row>
    <row r="542" spans="1:10" ht="15" customHeight="1" x14ac:dyDescent="0.2">
      <c r="A542" s="5" t="s">
        <v>460</v>
      </c>
      <c r="B542" s="9">
        <v>1</v>
      </c>
      <c r="C542" s="9" t="s">
        <v>16</v>
      </c>
      <c r="D542" s="9">
        <v>1</v>
      </c>
      <c r="E542" s="9">
        <v>15</v>
      </c>
      <c r="F542" s="9">
        <v>15</v>
      </c>
      <c r="G542" s="22">
        <v>9.0909089999999994E-3</v>
      </c>
      <c r="H542" s="19" t="s">
        <v>16</v>
      </c>
      <c r="I542" s="4" t="s">
        <v>19</v>
      </c>
      <c r="J542" s="1" t="s">
        <v>20</v>
      </c>
    </row>
    <row r="543" spans="1:10" s="7" customFormat="1" ht="21" customHeight="1" x14ac:dyDescent="0.2">
      <c r="A543" s="5" t="s">
        <v>461</v>
      </c>
      <c r="B543" s="8">
        <f>SUM(B544:B546)</f>
        <v>4</v>
      </c>
      <c r="C543" s="8">
        <f t="shared" ref="C543:H543" si="86">SUM(C544:C546)</f>
        <v>0</v>
      </c>
      <c r="D543" s="8">
        <f t="shared" si="86"/>
        <v>4</v>
      </c>
      <c r="E543" s="8">
        <f t="shared" si="86"/>
        <v>162</v>
      </c>
      <c r="F543" s="8">
        <f t="shared" si="86"/>
        <v>2</v>
      </c>
      <c r="G543" s="21">
        <f t="shared" si="86"/>
        <v>9.7272727000000003E-2</v>
      </c>
      <c r="H543" s="18">
        <f t="shared" si="86"/>
        <v>0</v>
      </c>
      <c r="I543" s="6" t="s">
        <v>19</v>
      </c>
      <c r="J543" s="7" t="s">
        <v>20</v>
      </c>
    </row>
    <row r="544" spans="1:10" ht="15" customHeight="1" x14ac:dyDescent="0.2">
      <c r="A544" s="5" t="s">
        <v>462</v>
      </c>
      <c r="B544" s="9">
        <v>1</v>
      </c>
      <c r="C544" s="9" t="s">
        <v>16</v>
      </c>
      <c r="D544" s="9">
        <v>1</v>
      </c>
      <c r="E544" s="9">
        <v>2</v>
      </c>
      <c r="F544" s="9">
        <v>2</v>
      </c>
      <c r="G544" s="22">
        <v>1.212121E-3</v>
      </c>
      <c r="H544" s="19" t="s">
        <v>16</v>
      </c>
      <c r="I544" s="4" t="s">
        <v>19</v>
      </c>
      <c r="J544" s="1" t="s">
        <v>20</v>
      </c>
    </row>
    <row r="545" spans="1:10" ht="15" customHeight="1" x14ac:dyDescent="0.2">
      <c r="A545" s="5" t="s">
        <v>463</v>
      </c>
      <c r="B545" s="9">
        <v>1</v>
      </c>
      <c r="C545" s="9" t="s">
        <v>16</v>
      </c>
      <c r="D545" s="9">
        <v>1</v>
      </c>
      <c r="E545" s="9">
        <v>10</v>
      </c>
      <c r="F545" s="9" t="s">
        <v>16</v>
      </c>
      <c r="G545" s="22">
        <v>6.0606059999999996E-3</v>
      </c>
      <c r="H545" s="19" t="s">
        <v>16</v>
      </c>
      <c r="I545" s="4" t="s">
        <v>19</v>
      </c>
      <c r="J545" s="1" t="s">
        <v>20</v>
      </c>
    </row>
    <row r="546" spans="1:10" ht="15" customHeight="1" x14ac:dyDescent="0.2">
      <c r="A546" s="5" t="s">
        <v>80</v>
      </c>
      <c r="B546" s="9">
        <v>2</v>
      </c>
      <c r="C546" s="9" t="s">
        <v>16</v>
      </c>
      <c r="D546" s="9">
        <v>2</v>
      </c>
      <c r="E546" s="9">
        <v>150</v>
      </c>
      <c r="F546" s="9" t="s">
        <v>16</v>
      </c>
      <c r="G546" s="22">
        <v>0.09</v>
      </c>
      <c r="H546" s="19" t="s">
        <v>16</v>
      </c>
      <c r="I546" s="4" t="s">
        <v>19</v>
      </c>
      <c r="J546" s="1" t="s">
        <v>20</v>
      </c>
    </row>
    <row r="547" spans="1:10" s="7" customFormat="1" ht="21" customHeight="1" x14ac:dyDescent="0.2">
      <c r="A547" s="5" t="s">
        <v>464</v>
      </c>
      <c r="B547" s="8">
        <f>SUM(B548:B551)</f>
        <v>4</v>
      </c>
      <c r="C547" s="8">
        <f t="shared" ref="C547:H547" si="87">SUM(C548:C551)</f>
        <v>0</v>
      </c>
      <c r="D547" s="8">
        <f t="shared" si="87"/>
        <v>4</v>
      </c>
      <c r="E547" s="8">
        <f t="shared" si="87"/>
        <v>660</v>
      </c>
      <c r="F547" s="8">
        <f t="shared" si="87"/>
        <v>100</v>
      </c>
      <c r="G547" s="21">
        <f t="shared" si="87"/>
        <v>0.39999999999999997</v>
      </c>
      <c r="H547" s="18">
        <f t="shared" si="87"/>
        <v>7200</v>
      </c>
      <c r="I547" s="6" t="s">
        <v>19</v>
      </c>
      <c r="J547" s="7" t="s">
        <v>20</v>
      </c>
    </row>
    <row r="548" spans="1:10" ht="15" customHeight="1" x14ac:dyDescent="0.2">
      <c r="A548" s="5" t="s">
        <v>465</v>
      </c>
      <c r="B548" s="9">
        <v>1</v>
      </c>
      <c r="C548" s="9" t="s">
        <v>16</v>
      </c>
      <c r="D548" s="9">
        <v>1</v>
      </c>
      <c r="E548" s="9">
        <v>400</v>
      </c>
      <c r="F548" s="9">
        <v>100</v>
      </c>
      <c r="G548" s="22">
        <v>0.24</v>
      </c>
      <c r="H548" s="19">
        <v>7200</v>
      </c>
      <c r="I548" s="4" t="s">
        <v>19</v>
      </c>
      <c r="J548" s="1" t="s">
        <v>20</v>
      </c>
    </row>
    <row r="549" spans="1:10" ht="15" customHeight="1" x14ac:dyDescent="0.2">
      <c r="A549" s="5" t="s">
        <v>466</v>
      </c>
      <c r="B549" s="9">
        <v>1</v>
      </c>
      <c r="C549" s="9" t="s">
        <v>16</v>
      </c>
      <c r="D549" s="9">
        <v>1</v>
      </c>
      <c r="E549" s="9">
        <v>60</v>
      </c>
      <c r="F549" s="9" t="s">
        <v>16</v>
      </c>
      <c r="G549" s="22">
        <v>0.04</v>
      </c>
      <c r="H549" s="19" t="s">
        <v>16</v>
      </c>
      <c r="I549" s="4" t="s">
        <v>19</v>
      </c>
      <c r="J549" s="1" t="s">
        <v>20</v>
      </c>
    </row>
    <row r="550" spans="1:10" ht="15" customHeight="1" x14ac:dyDescent="0.2">
      <c r="A550" s="5" t="s">
        <v>467</v>
      </c>
      <c r="B550" s="9">
        <v>1</v>
      </c>
      <c r="C550" s="9" t="s">
        <v>16</v>
      </c>
      <c r="D550" s="9">
        <v>1</v>
      </c>
      <c r="E550" s="9">
        <v>100</v>
      </c>
      <c r="F550" s="9" t="s">
        <v>16</v>
      </c>
      <c r="G550" s="22">
        <v>0.06</v>
      </c>
      <c r="H550" s="19" t="s">
        <v>16</v>
      </c>
      <c r="I550" s="4" t="s">
        <v>19</v>
      </c>
      <c r="J550" s="1" t="s">
        <v>20</v>
      </c>
    </row>
    <row r="551" spans="1:10" ht="15" customHeight="1" x14ac:dyDescent="0.2">
      <c r="A551" s="5" t="s">
        <v>468</v>
      </c>
      <c r="B551" s="9">
        <v>1</v>
      </c>
      <c r="C551" s="9" t="s">
        <v>16</v>
      </c>
      <c r="D551" s="9">
        <v>1</v>
      </c>
      <c r="E551" s="9">
        <v>100</v>
      </c>
      <c r="F551" s="9" t="s">
        <v>16</v>
      </c>
      <c r="G551" s="22">
        <v>0.06</v>
      </c>
      <c r="H551" s="19" t="s">
        <v>16</v>
      </c>
      <c r="I551" s="4" t="s">
        <v>19</v>
      </c>
      <c r="J551" s="1" t="s">
        <v>20</v>
      </c>
    </row>
    <row r="552" spans="1:10" s="7" customFormat="1" ht="21" customHeight="1" x14ac:dyDescent="0.2">
      <c r="A552" s="5" t="s">
        <v>535</v>
      </c>
      <c r="B552" s="8">
        <f>SUM(B553)</f>
        <v>1</v>
      </c>
      <c r="C552" s="8">
        <f t="shared" ref="C552:H552" si="88">SUM(C553)</f>
        <v>0</v>
      </c>
      <c r="D552" s="8">
        <f t="shared" si="88"/>
        <v>1</v>
      </c>
      <c r="E552" s="8">
        <f t="shared" si="88"/>
        <v>10</v>
      </c>
      <c r="F552" s="8">
        <f t="shared" si="88"/>
        <v>0</v>
      </c>
      <c r="G552" s="21">
        <f t="shared" si="88"/>
        <v>6.0606059999999996E-3</v>
      </c>
      <c r="H552" s="18">
        <f t="shared" si="88"/>
        <v>0</v>
      </c>
      <c r="I552" s="6" t="s">
        <v>19</v>
      </c>
      <c r="J552" s="7" t="s">
        <v>20</v>
      </c>
    </row>
    <row r="553" spans="1:10" ht="15" customHeight="1" x14ac:dyDescent="0.2">
      <c r="A553" s="10" t="s">
        <v>469</v>
      </c>
      <c r="B553" s="11">
        <v>1</v>
      </c>
      <c r="C553" s="11" t="s">
        <v>16</v>
      </c>
      <c r="D553" s="11">
        <v>1</v>
      </c>
      <c r="E553" s="11">
        <v>10</v>
      </c>
      <c r="F553" s="11" t="s">
        <v>16</v>
      </c>
      <c r="G553" s="23">
        <v>6.0606059999999996E-3</v>
      </c>
      <c r="H553" s="20" t="s">
        <v>16</v>
      </c>
      <c r="I553" s="4" t="s">
        <v>19</v>
      </c>
      <c r="J553" s="1" t="s">
        <v>20</v>
      </c>
    </row>
    <row r="554" spans="1:10" s="12" customFormat="1" ht="18" customHeight="1" x14ac:dyDescent="0.2">
      <c r="A554" s="30" t="s">
        <v>533</v>
      </c>
      <c r="B554" s="30"/>
      <c r="C554" s="30"/>
      <c r="D554" s="30"/>
      <c r="E554" s="30"/>
      <c r="F554" s="30"/>
      <c r="G554" s="30"/>
      <c r="H554" s="30"/>
    </row>
    <row r="555" spans="1:10" s="12" customFormat="1" ht="18" customHeight="1" x14ac:dyDescent="0.2">
      <c r="A555" s="14" t="s">
        <v>470</v>
      </c>
      <c r="B555" s="15"/>
      <c r="C555" s="15"/>
      <c r="D555" s="15"/>
      <c r="E555" s="16"/>
      <c r="F555" s="17"/>
      <c r="G555" s="13"/>
    </row>
    <row r="556" spans="1:10" s="12" customFormat="1" ht="18" customHeight="1" x14ac:dyDescent="0.2">
      <c r="A556" s="24" t="s">
        <v>472</v>
      </c>
      <c r="B556" s="24"/>
      <c r="C556" s="24"/>
      <c r="D556" s="24"/>
      <c r="E556" s="24"/>
      <c r="F556" s="24"/>
      <c r="G556" s="24"/>
      <c r="H556" s="24"/>
    </row>
  </sheetData>
  <mergeCells count="8">
    <mergeCell ref="A556:H556"/>
    <mergeCell ref="A2:A3"/>
    <mergeCell ref="A1:H1"/>
    <mergeCell ref="B2:D2"/>
    <mergeCell ref="G2:G3"/>
    <mergeCell ref="H2:H3"/>
    <mergeCell ref="E2:F2"/>
    <mergeCell ref="A554:H554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27</vt:lpstr>
      <vt:lpstr>'Cuadro 27'!Área_de_impresión</vt:lpstr>
      <vt:lpstr>'Cuadro 27'!Títulos_a_imprimir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2025-07-07T15:44:27Z</cp:lastPrinted>
  <dcterms:created xsi:type="dcterms:W3CDTF">2025-06-11T16:58:54Z</dcterms:created>
  <dcterms:modified xsi:type="dcterms:W3CDTF">2025-07-09T19:32:20Z</dcterms:modified>
</cp:coreProperties>
</file>